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<sst xmlns="http://schemas.openxmlformats.org/spreadsheetml/2006/main" count="83" uniqueCount="59">
  <si>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</si>
  <si>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</si>
  <si>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</si>
  <si>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</si>
  <si>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</si>
  <si>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</si>
  <si>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</si>
  <si>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</si>
  <si>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</si>
  <si>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</si>
  <si>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</si>
  <si>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</si>
  <si>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</si>
  <si>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</si>
  <si>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</si>
  <si>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</si>
  <si>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</si>
  <si>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</si>
  <si>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</si>
  <si>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</si>
  <si>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</si>
  <si>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</si>
  <si>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</si>
  <si>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</si>
  <si>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</si>
  <si>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</si>
  <si>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</si>
  <si>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</si>
  <si>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</si>
  <si>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</si>
  <si>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</si>
  <si>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</si>
  <si>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</si>
  <si>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</si>
  <si>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</si>
  <si>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</si>
  <si>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</si>
  <si>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</si>
  <si>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</si>
  <si>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</si>
  <si>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</si>
  <si>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</si>
  <si>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</si>
  <si>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</si>
  <si>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</si>
  <si>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</si>
  <si>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покрытие дефицита бюджета</t>
  </si>
  <si>
    <t>Акционерное общество "Северный морской путь"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</si>
  <si>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01.01.2018г.</t>
    </r>
  </si>
  <si>
    <t>10 сентября 2018г.</t>
  </si>
  <si>
    <t>Управление Федерального казначейства по Архнгельской области и Ненецкому автономному округу</t>
  </si>
  <si>
    <t>на пополнение остатков на счетах</t>
  </si>
  <si>
    <t>24 октября 2018г.</t>
  </si>
  <si>
    <t xml:space="preserve">Информация о долговых обязательствах муниципального образования "Каргопольский муниципальный район" на 01  октября   2018 года  </t>
  </si>
  <si>
    <t>ПАО "Сбербанк России"</t>
  </si>
  <si>
    <t>31 июля 2021г.</t>
  </si>
  <si>
    <t xml:space="preserve">Муниципальный контракт (кредитный договор) № 0124300007017000052-0060806-02 от 10 ноября 2017г., </t>
  </si>
  <si>
    <t>Муниципальный контракт № 0124300007018000042-0060806-01 от 03 сентября 2018г.,</t>
  </si>
  <si>
    <t xml:space="preserve">Договор о предоставлении бюджетного кредита на пополнение остатков средств на счетах бюджетов субъектов РФ (местных бюджетов) № 51-11/70 от 16.07.2018г.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</si>
</sst>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45" xfId="0" applyBorder="1" applyAlignment="1">
      <alignment/>
    </xf>
    <xf numFmtId="2" fontId="0" fillId="0" borderId="45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center"/>
    </xf>
    <xf numFmtId="0" fontId="0" fillId="0" borderId="47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" fontId="0" fillId="0" borderId="47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 wrapText="1"/>
    </xf>
    <xf numFmtId="4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textRotation="90" wrapText="1"/>
    </xf>
    <xf numFmtId="0" fontId="0" fillId="0" borderId="53" xfId="0" applyFont="1" applyFill="1" applyBorder="1" applyAlignment="1">
      <alignment horizontal="center" vertical="center" textRotation="90" wrapText="1"/>
    </xf>
    <xf numFmtId="0" fontId="0" fillId="0" borderId="54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51" xfId="0" applyNumberFormat="1" applyFont="1" applyFill="1" applyBorder="1" applyAlignment="1">
      <alignment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0" fillId="0" borderId="5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/>
    </xf>
    <xf numFmtId="2" fontId="0" fillId="0" borderId="67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0" sqref="E40"/>
    </sheetView>
  </sheetViews>
  <sheetFormatPr defaultColWidth="9.00390625" defaultRowHeight="12.75" outlineLevelCol="1"/>
  <cols>
    <col min="1" max="1" width="3.25390625" style="2" customWidth="1"/>
    <col min="2" max="2" width="18.625" style="2" customWidth="1"/>
    <col min="3" max="3" width="13.1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114" t="s">
        <v>53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8:10" ht="13.5" thickBot="1">
      <c r="H3" s="76"/>
      <c r="I3" s="76"/>
      <c r="J3" s="76"/>
    </row>
    <row r="4" spans="8:34" ht="13.5" thickBot="1">
      <c r="H4" s="77"/>
      <c r="I4" s="77"/>
      <c r="J4" s="77"/>
      <c r="N4" s="115" t="s">
        <v>15</v>
      </c>
      <c r="O4" s="116"/>
      <c r="P4" s="116"/>
      <c r="Q4" s="116"/>
      <c r="R4" s="117"/>
      <c r="S4" s="117"/>
      <c r="T4" s="118" t="s">
        <v>14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G4" s="119" t="s">
        <v>40</v>
      </c>
      <c r="AH4" s="119"/>
    </row>
    <row r="5" spans="1:34" ht="54" customHeight="1">
      <c r="A5" s="94" t="s">
        <v>0</v>
      </c>
      <c r="B5" s="96" t="s">
        <v>1</v>
      </c>
      <c r="C5" s="98" t="s">
        <v>2</v>
      </c>
      <c r="D5" s="100" t="s">
        <v>7</v>
      </c>
      <c r="E5" s="98" t="s">
        <v>3</v>
      </c>
      <c r="F5" s="98" t="s">
        <v>8</v>
      </c>
      <c r="G5" s="100" t="s">
        <v>4</v>
      </c>
      <c r="H5" s="120" t="s">
        <v>42</v>
      </c>
      <c r="I5" s="121"/>
      <c r="J5" s="122"/>
      <c r="K5" s="123" t="s">
        <v>48</v>
      </c>
      <c r="L5" s="109"/>
      <c r="M5" s="109"/>
      <c r="N5" s="108" t="s">
        <v>31</v>
      </c>
      <c r="O5" s="109"/>
      <c r="P5" s="109"/>
      <c r="Q5" s="124" t="s">
        <v>39</v>
      </c>
      <c r="R5" s="125"/>
      <c r="S5" s="125"/>
      <c r="T5" s="108" t="s">
        <v>32</v>
      </c>
      <c r="U5" s="109"/>
      <c r="V5" s="109"/>
      <c r="W5" s="126" t="s">
        <v>28</v>
      </c>
      <c r="X5" s="109"/>
      <c r="Y5" s="109"/>
      <c r="Z5" s="108" t="s">
        <v>33</v>
      </c>
      <c r="AA5" s="109"/>
      <c r="AB5" s="109"/>
      <c r="AC5" s="126" t="s">
        <v>29</v>
      </c>
      <c r="AD5" s="109"/>
      <c r="AE5" s="109"/>
      <c r="AF5" s="108" t="s">
        <v>30</v>
      </c>
      <c r="AG5" s="109"/>
      <c r="AH5" s="110"/>
    </row>
    <row r="6" spans="1:34" ht="64.5" customHeight="1">
      <c r="A6" s="95"/>
      <c r="B6" s="97"/>
      <c r="C6" s="99"/>
      <c r="D6" s="101"/>
      <c r="E6" s="99"/>
      <c r="F6" s="99"/>
      <c r="G6" s="101"/>
      <c r="H6" s="78" t="s">
        <v>43</v>
      </c>
      <c r="I6" s="3" t="s">
        <v>44</v>
      </c>
      <c r="J6" s="3" t="s">
        <v>45</v>
      </c>
      <c r="K6" s="3" t="s">
        <v>5</v>
      </c>
      <c r="L6" s="22" t="s">
        <v>34</v>
      </c>
      <c r="M6" s="21" t="s">
        <v>6</v>
      </c>
      <c r="N6" s="3" t="s">
        <v>5</v>
      </c>
      <c r="O6" s="22" t="s">
        <v>34</v>
      </c>
      <c r="P6" s="21" t="s">
        <v>6</v>
      </c>
      <c r="Q6" s="3" t="s">
        <v>5</v>
      </c>
      <c r="R6" s="22" t="s">
        <v>34</v>
      </c>
      <c r="S6" s="21" t="s">
        <v>6</v>
      </c>
      <c r="T6" s="3" t="s">
        <v>5</v>
      </c>
      <c r="U6" s="22" t="s">
        <v>34</v>
      </c>
      <c r="V6" s="21" t="s">
        <v>6</v>
      </c>
      <c r="W6" s="3" t="s">
        <v>5</v>
      </c>
      <c r="X6" s="22" t="s">
        <v>34</v>
      </c>
      <c r="Y6" s="21" t="s">
        <v>6</v>
      </c>
      <c r="Z6" s="3" t="s">
        <v>5</v>
      </c>
      <c r="AA6" s="22" t="s">
        <v>34</v>
      </c>
      <c r="AB6" s="21" t="s">
        <v>6</v>
      </c>
      <c r="AC6" s="3" t="s">
        <v>5</v>
      </c>
      <c r="AD6" s="22" t="s">
        <v>34</v>
      </c>
      <c r="AE6" s="21" t="s">
        <v>6</v>
      </c>
      <c r="AF6" s="3" t="s">
        <v>5</v>
      </c>
      <c r="AG6" s="22" t="s">
        <v>34</v>
      </c>
      <c r="AH6" s="29" t="s">
        <v>6</v>
      </c>
    </row>
    <row r="7" spans="1:34" s="6" customFormat="1" ht="21" customHeight="1">
      <c r="A7" s="2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0">
        <v>31</v>
      </c>
    </row>
    <row r="8" spans="1:34" ht="22.5" customHeight="1">
      <c r="A8" s="19" t="s">
        <v>9</v>
      </c>
      <c r="B8" s="111" t="s">
        <v>13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3"/>
    </row>
    <row r="9" spans="1:34" ht="12.75">
      <c r="A9" s="25"/>
      <c r="B9" s="31"/>
      <c r="C9" s="9"/>
      <c r="D9" s="9"/>
      <c r="E9" s="9"/>
      <c r="F9" s="23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2">
        <f t="shared" si="0"/>
        <v>0</v>
      </c>
    </row>
    <row r="10" spans="1:34" ht="12.75">
      <c r="A10" s="26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2">
        <f t="shared" si="0"/>
        <v>0</v>
      </c>
    </row>
    <row r="11" spans="1:34" ht="12.75">
      <c r="A11" s="27"/>
      <c r="B11" s="130" t="s">
        <v>35</v>
      </c>
      <c r="C11" s="131"/>
      <c r="D11" s="131"/>
      <c r="E11" s="131"/>
      <c r="F11" s="131"/>
      <c r="G11" s="132"/>
      <c r="H11" s="74"/>
      <c r="I11" s="74"/>
      <c r="J11" s="74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2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3">
        <f t="shared" si="1"/>
        <v>0</v>
      </c>
    </row>
    <row r="13" spans="1:34" ht="22.5" customHeight="1">
      <c r="A13" s="19" t="s">
        <v>10</v>
      </c>
      <c r="B13" s="111" t="s">
        <v>21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3"/>
    </row>
    <row r="14" spans="1:34" ht="12.75">
      <c r="A14" s="25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1"/>
      <c r="X14" s="41"/>
      <c r="Y14" s="41"/>
      <c r="Z14" s="9"/>
      <c r="AA14" s="9"/>
      <c r="AB14" s="9"/>
      <c r="AC14" s="41"/>
      <c r="AD14" s="41"/>
      <c r="AE14" s="41"/>
      <c r="AF14" s="41">
        <f>K14+Q14-W14-AC14</f>
        <v>0</v>
      </c>
      <c r="AG14" s="41">
        <f>L14+T14-X14-AD14</f>
        <v>0</v>
      </c>
      <c r="AH14" s="49">
        <f>M14+U14-Y14-AE14</f>
        <v>0</v>
      </c>
    </row>
    <row r="15" spans="1:34" ht="120" customHeight="1">
      <c r="A15" s="27"/>
      <c r="B15" s="82" t="s">
        <v>56</v>
      </c>
      <c r="C15" s="81" t="s">
        <v>47</v>
      </c>
      <c r="D15" s="84">
        <v>5000000</v>
      </c>
      <c r="E15" s="83" t="s">
        <v>46</v>
      </c>
      <c r="F15" s="85" t="s">
        <v>49</v>
      </c>
      <c r="G15" s="79" t="s">
        <v>41</v>
      </c>
      <c r="H15" s="79"/>
      <c r="I15" s="80"/>
      <c r="J15" s="79"/>
      <c r="K15" s="15">
        <v>4550000</v>
      </c>
      <c r="L15" s="15"/>
      <c r="M15" s="15"/>
      <c r="N15" s="15">
        <v>0</v>
      </c>
      <c r="O15" s="15">
        <v>3132.74</v>
      </c>
      <c r="P15" s="15"/>
      <c r="Q15" s="13">
        <v>0</v>
      </c>
      <c r="R15" s="15">
        <f>39393.53+34896.99+27174.69+26602.14+21505.15+16743.39+11785.07+7757.26+3132.74</f>
        <v>188990.96000000002</v>
      </c>
      <c r="S15" s="15"/>
      <c r="T15" s="15">
        <v>550000</v>
      </c>
      <c r="U15" s="15">
        <v>3132.74</v>
      </c>
      <c r="V15" s="15"/>
      <c r="W15" s="13">
        <f>450000+400000+450000+500000+550000+550000+550000+550000+550000</f>
        <v>4550000</v>
      </c>
      <c r="X15" s="15">
        <f>39393.53+34896.99+27174.69+26602.14+21505.15+16743.39+11785.07+7757.26+3132.74</f>
        <v>188990.96000000002</v>
      </c>
      <c r="Y15" s="42"/>
      <c r="Z15" s="14"/>
      <c r="AA15" s="14"/>
      <c r="AB15" s="14"/>
      <c r="AC15" s="42"/>
      <c r="AD15" s="42"/>
      <c r="AE15" s="42"/>
      <c r="AF15" s="10">
        <f>K15+Q15-W15-AC15</f>
        <v>0</v>
      </c>
      <c r="AG15" s="10">
        <f>L15+R15-X15-AD15</f>
        <v>0</v>
      </c>
      <c r="AH15" s="49">
        <f>M15+S15-Y15-AE15</f>
        <v>0</v>
      </c>
    </row>
    <row r="16" spans="1:34" ht="90" customHeight="1">
      <c r="A16" s="27"/>
      <c r="B16" s="82" t="s">
        <v>57</v>
      </c>
      <c r="C16" s="81" t="s">
        <v>54</v>
      </c>
      <c r="D16" s="84">
        <v>5000000</v>
      </c>
      <c r="E16" s="83" t="s">
        <v>46</v>
      </c>
      <c r="F16" s="85" t="s">
        <v>55</v>
      </c>
      <c r="G16" s="79" t="s">
        <v>41</v>
      </c>
      <c r="H16" s="79"/>
      <c r="I16" s="80"/>
      <c r="J16" s="79"/>
      <c r="K16" s="15">
        <v>0</v>
      </c>
      <c r="L16" s="15"/>
      <c r="M16" s="15"/>
      <c r="N16" s="15">
        <v>0</v>
      </c>
      <c r="O16" s="15">
        <v>0</v>
      </c>
      <c r="P16" s="15"/>
      <c r="Q16" s="13">
        <v>0</v>
      </c>
      <c r="R16" s="15">
        <v>0</v>
      </c>
      <c r="S16" s="15"/>
      <c r="T16" s="15">
        <v>0</v>
      </c>
      <c r="U16" s="15">
        <v>0</v>
      </c>
      <c r="V16" s="15"/>
      <c r="W16" s="13">
        <v>0</v>
      </c>
      <c r="X16" s="15">
        <v>0</v>
      </c>
      <c r="Y16" s="42"/>
      <c r="Z16" s="14"/>
      <c r="AA16" s="14"/>
      <c r="AB16" s="14"/>
      <c r="AC16" s="42"/>
      <c r="AD16" s="42"/>
      <c r="AE16" s="42"/>
      <c r="AF16" s="10">
        <f>K16+Q16-W16-AC16</f>
        <v>0</v>
      </c>
      <c r="AG16" s="10">
        <f>L16+R16-X16-AD16</f>
        <v>0</v>
      </c>
      <c r="AH16" s="49">
        <f>M16+S16-Y16-AE16</f>
        <v>0</v>
      </c>
    </row>
    <row r="17" spans="1:34" ht="12.75">
      <c r="A17" s="27"/>
      <c r="B17" s="130" t="s">
        <v>36</v>
      </c>
      <c r="C17" s="131"/>
      <c r="D17" s="131"/>
      <c r="E17" s="131"/>
      <c r="F17" s="131"/>
      <c r="G17" s="132"/>
      <c r="H17" s="74"/>
      <c r="I17" s="74"/>
      <c r="J17" s="74"/>
      <c r="K17" s="15"/>
      <c r="L17" s="15"/>
      <c r="M17" s="15"/>
      <c r="N17" s="15"/>
      <c r="O17" s="15"/>
      <c r="P17" s="15"/>
      <c r="Q17" s="13"/>
      <c r="R17" s="15"/>
      <c r="S17" s="15"/>
      <c r="T17" s="15"/>
      <c r="U17" s="15"/>
      <c r="V17" s="15"/>
      <c r="W17" s="13"/>
      <c r="X17" s="13"/>
      <c r="Y17" s="42"/>
      <c r="Z17" s="14"/>
      <c r="AA17" s="14"/>
      <c r="AB17" s="14"/>
      <c r="AC17" s="42"/>
      <c r="AD17" s="42"/>
      <c r="AE17" s="42"/>
      <c r="AF17" s="10">
        <f>K17+Q17-W17-AC17</f>
        <v>0</v>
      </c>
      <c r="AG17" s="10">
        <f>L17+T17-X17-AD17</f>
        <v>0</v>
      </c>
      <c r="AH17" s="49">
        <v>0</v>
      </c>
    </row>
    <row r="18" spans="1:34" s="40" customFormat="1" ht="12.75">
      <c r="A18" s="38"/>
      <c r="B18" s="39" t="s">
        <v>18</v>
      </c>
      <c r="C18" s="18"/>
      <c r="D18" s="18"/>
      <c r="E18" s="18"/>
      <c r="F18" s="18"/>
      <c r="G18" s="18"/>
      <c r="H18" s="18">
        <f aca="true" t="shared" si="2" ref="H18:T18">SUM(H14:H17)</f>
        <v>0</v>
      </c>
      <c r="I18" s="18">
        <f t="shared" si="2"/>
        <v>0</v>
      </c>
      <c r="J18" s="18">
        <f t="shared" si="2"/>
        <v>0</v>
      </c>
      <c r="K18" s="18">
        <f t="shared" si="2"/>
        <v>4550000</v>
      </c>
      <c r="L18" s="18">
        <f t="shared" si="2"/>
        <v>0</v>
      </c>
      <c r="M18" s="18">
        <f t="shared" si="2"/>
        <v>0</v>
      </c>
      <c r="N18" s="18">
        <f t="shared" si="2"/>
        <v>0</v>
      </c>
      <c r="O18" s="18">
        <f t="shared" si="2"/>
        <v>3132.74</v>
      </c>
      <c r="P18" s="18">
        <f t="shared" si="2"/>
        <v>0</v>
      </c>
      <c r="Q18" s="18">
        <f t="shared" si="2"/>
        <v>0</v>
      </c>
      <c r="R18" s="18">
        <f t="shared" si="2"/>
        <v>188990.96000000002</v>
      </c>
      <c r="S18" s="18">
        <f t="shared" si="2"/>
        <v>0</v>
      </c>
      <c r="T18" s="18">
        <f t="shared" si="2"/>
        <v>550000</v>
      </c>
      <c r="U18" s="18">
        <f aca="true" t="shared" si="3" ref="U18:AH18">SUM(U14:U17)</f>
        <v>3132.74</v>
      </c>
      <c r="V18" s="18">
        <f t="shared" si="3"/>
        <v>0</v>
      </c>
      <c r="W18" s="18">
        <f t="shared" si="3"/>
        <v>4550000</v>
      </c>
      <c r="X18" s="18">
        <f t="shared" si="3"/>
        <v>188990.96000000002</v>
      </c>
      <c r="Y18" s="18">
        <f t="shared" si="3"/>
        <v>0</v>
      </c>
      <c r="Z18" s="18">
        <f t="shared" si="3"/>
        <v>0</v>
      </c>
      <c r="AA18" s="18">
        <f t="shared" si="3"/>
        <v>0</v>
      </c>
      <c r="AB18" s="18">
        <f t="shared" si="3"/>
        <v>0</v>
      </c>
      <c r="AC18" s="18">
        <f t="shared" si="3"/>
        <v>0</v>
      </c>
      <c r="AD18" s="18">
        <f t="shared" si="3"/>
        <v>0</v>
      </c>
      <c r="AE18" s="18">
        <f t="shared" si="3"/>
        <v>0</v>
      </c>
      <c r="AF18" s="18">
        <f t="shared" si="3"/>
        <v>0</v>
      </c>
      <c r="AG18" s="18">
        <f t="shared" si="3"/>
        <v>0</v>
      </c>
      <c r="AH18" s="33">
        <f t="shared" si="3"/>
        <v>0</v>
      </c>
    </row>
    <row r="19" spans="1:34" ht="22.5" customHeight="1">
      <c r="A19" s="19" t="s">
        <v>11</v>
      </c>
      <c r="B19" s="111" t="s">
        <v>22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3"/>
    </row>
    <row r="20" spans="1:34" ht="17.25" customHeight="1">
      <c r="A20" s="19"/>
      <c r="B20" s="34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35"/>
    </row>
    <row r="21" spans="1:34" s="1" customFormat="1" ht="12.75">
      <c r="A21" s="36"/>
      <c r="B21" s="50" t="s">
        <v>26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51"/>
    </row>
    <row r="22" spans="1:34" ht="12.75">
      <c r="A22" s="68"/>
      <c r="B22" s="52" t="s">
        <v>25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66"/>
      <c r="AH22" s="67"/>
    </row>
    <row r="23" spans="1:34" ht="126" customHeight="1">
      <c r="A23" s="63"/>
      <c r="B23" s="64" t="s">
        <v>58</v>
      </c>
      <c r="C23" s="86" t="s">
        <v>50</v>
      </c>
      <c r="D23" s="87">
        <v>4900000</v>
      </c>
      <c r="E23" s="88" t="s">
        <v>51</v>
      </c>
      <c r="F23" s="86" t="s">
        <v>52</v>
      </c>
      <c r="G23" s="90" t="s">
        <v>41</v>
      </c>
      <c r="H23" s="89"/>
      <c r="I23" s="89"/>
      <c r="J23" s="89"/>
      <c r="K23" s="87"/>
      <c r="L23" s="89">
        <v>0</v>
      </c>
      <c r="M23" s="65"/>
      <c r="N23" s="69"/>
      <c r="O23" s="69"/>
      <c r="P23" s="69"/>
      <c r="Q23" s="69">
        <v>4900000</v>
      </c>
      <c r="R23" s="69"/>
      <c r="S23" s="69"/>
      <c r="T23" s="69"/>
      <c r="U23" s="69"/>
      <c r="V23" s="69"/>
      <c r="W23" s="69"/>
      <c r="X23" s="69"/>
      <c r="Y23" s="69"/>
      <c r="Z23" s="10"/>
      <c r="AA23" s="10"/>
      <c r="AB23" s="69"/>
      <c r="AC23" s="69"/>
      <c r="AD23" s="69"/>
      <c r="AE23" s="69"/>
      <c r="AF23" s="71">
        <f>SUM(K23+Q23-W23-AC23)</f>
        <v>4900000</v>
      </c>
      <c r="AG23" s="91">
        <f>SUM(L23+R23-U23-X23-AA23)</f>
        <v>0</v>
      </c>
      <c r="AH23" s="92">
        <f>SUM(M23+P23-V23-AB23)</f>
        <v>0</v>
      </c>
    </row>
    <row r="24" spans="1:35" ht="12.75">
      <c r="A24" s="27"/>
      <c r="B24" s="127" t="s">
        <v>37</v>
      </c>
      <c r="C24" s="128"/>
      <c r="D24" s="128"/>
      <c r="E24" s="128"/>
      <c r="F24" s="128"/>
      <c r="G24" s="129"/>
      <c r="H24" s="75"/>
      <c r="I24" s="75"/>
      <c r="J24" s="75"/>
      <c r="K24" s="15"/>
      <c r="L24" s="45"/>
      <c r="M24" s="45"/>
      <c r="N24" s="15"/>
      <c r="O24" s="15"/>
      <c r="P24" s="15"/>
      <c r="Q24" s="13"/>
      <c r="R24" s="13"/>
      <c r="S24" s="13"/>
      <c r="T24" s="15"/>
      <c r="U24" s="15"/>
      <c r="V24" s="15"/>
      <c r="W24" s="13"/>
      <c r="X24" s="13"/>
      <c r="Y24" s="13"/>
      <c r="Z24" s="15"/>
      <c r="AA24" s="15"/>
      <c r="AB24" s="15"/>
      <c r="AC24" s="13"/>
      <c r="AD24" s="13"/>
      <c r="AE24" s="13"/>
      <c r="AF24" s="10">
        <f>SUM(K24+Q24-W24-Z24)</f>
        <v>0</v>
      </c>
      <c r="AG24" s="10">
        <f>SUM(L24+R24-U24-X24-AA24)</f>
        <v>0</v>
      </c>
      <c r="AH24" s="32">
        <f>SUM(M24+P24-V24-AB24)</f>
        <v>0</v>
      </c>
      <c r="AI24" s="61"/>
    </row>
    <row r="25" spans="1:35" s="1" customFormat="1" ht="12.75">
      <c r="A25" s="37"/>
      <c r="B25" s="50" t="s">
        <v>27</v>
      </c>
      <c r="C25" s="46"/>
      <c r="D25" s="46"/>
      <c r="E25" s="46"/>
      <c r="F25" s="46"/>
      <c r="G25" s="46"/>
      <c r="H25" s="46"/>
      <c r="I25" s="46"/>
      <c r="J25" s="46"/>
      <c r="K25" s="70">
        <f aca="true" t="shared" si="4" ref="K25:AH25">SUM(K23:K24)</f>
        <v>0</v>
      </c>
      <c r="L25" s="46">
        <f t="shared" si="4"/>
        <v>0</v>
      </c>
      <c r="M25" s="46">
        <f t="shared" si="4"/>
        <v>0</v>
      </c>
      <c r="N25" s="70">
        <f t="shared" si="4"/>
        <v>0</v>
      </c>
      <c r="O25" s="70">
        <f t="shared" si="4"/>
        <v>0</v>
      </c>
      <c r="P25" s="70">
        <f t="shared" si="4"/>
        <v>0</v>
      </c>
      <c r="Q25" s="70">
        <f t="shared" si="4"/>
        <v>4900000</v>
      </c>
      <c r="R25" s="70">
        <f t="shared" si="4"/>
        <v>0</v>
      </c>
      <c r="S25" s="70">
        <f t="shared" si="4"/>
        <v>0</v>
      </c>
      <c r="T25" s="70">
        <f t="shared" si="4"/>
        <v>0</v>
      </c>
      <c r="U25" s="70">
        <f t="shared" si="4"/>
        <v>0</v>
      </c>
      <c r="V25" s="70">
        <f t="shared" si="4"/>
        <v>0</v>
      </c>
      <c r="W25" s="70">
        <f t="shared" si="4"/>
        <v>0</v>
      </c>
      <c r="X25" s="70">
        <f t="shared" si="4"/>
        <v>0</v>
      </c>
      <c r="Y25" s="70">
        <f t="shared" si="4"/>
        <v>0</v>
      </c>
      <c r="Z25" s="70">
        <f t="shared" si="4"/>
        <v>0</v>
      </c>
      <c r="AA25" s="70">
        <f t="shared" si="4"/>
        <v>0</v>
      </c>
      <c r="AB25" s="70">
        <f t="shared" si="4"/>
        <v>0</v>
      </c>
      <c r="AC25" s="70">
        <f t="shared" si="4"/>
        <v>0</v>
      </c>
      <c r="AD25" s="70">
        <f t="shared" si="4"/>
        <v>0</v>
      </c>
      <c r="AE25" s="70">
        <f t="shared" si="4"/>
        <v>0</v>
      </c>
      <c r="AF25" s="72">
        <f t="shared" si="4"/>
        <v>4900000</v>
      </c>
      <c r="AG25" s="72">
        <f t="shared" si="4"/>
        <v>0</v>
      </c>
      <c r="AH25" s="93">
        <f t="shared" si="4"/>
        <v>0</v>
      </c>
      <c r="AI25" s="62"/>
    </row>
    <row r="26" spans="1:35" s="1" customFormat="1" ht="12.75">
      <c r="A26" s="19"/>
      <c r="B26" s="53" t="s">
        <v>19</v>
      </c>
      <c r="C26" s="47"/>
      <c r="D26" s="47"/>
      <c r="E26" s="47"/>
      <c r="F26" s="47"/>
      <c r="G26" s="47"/>
      <c r="H26" s="18">
        <f>H21+H25</f>
        <v>0</v>
      </c>
      <c r="I26" s="47">
        <f>I21+I25</f>
        <v>0</v>
      </c>
      <c r="J26" s="47">
        <f>J21+J25</f>
        <v>0</v>
      </c>
      <c r="K26" s="18">
        <f aca="true" t="shared" si="5" ref="K26:AH26">K21+K25</f>
        <v>0</v>
      </c>
      <c r="L26" s="47">
        <f t="shared" si="5"/>
        <v>0</v>
      </c>
      <c r="M26" s="47">
        <f t="shared" si="5"/>
        <v>0</v>
      </c>
      <c r="N26" s="18">
        <f t="shared" si="5"/>
        <v>0</v>
      </c>
      <c r="O26" s="18">
        <f t="shared" si="5"/>
        <v>0</v>
      </c>
      <c r="P26" s="18">
        <f t="shared" si="5"/>
        <v>0</v>
      </c>
      <c r="Q26" s="18">
        <f t="shared" si="5"/>
        <v>4900000</v>
      </c>
      <c r="R26" s="18">
        <f t="shared" si="5"/>
        <v>0</v>
      </c>
      <c r="S26" s="18">
        <f t="shared" si="5"/>
        <v>0</v>
      </c>
      <c r="T26" s="18">
        <f t="shared" si="5"/>
        <v>0</v>
      </c>
      <c r="U26" s="18">
        <f t="shared" si="5"/>
        <v>0</v>
      </c>
      <c r="V26" s="18">
        <f t="shared" si="5"/>
        <v>0</v>
      </c>
      <c r="W26" s="18">
        <f t="shared" si="5"/>
        <v>0</v>
      </c>
      <c r="X26" s="18">
        <f t="shared" si="5"/>
        <v>0</v>
      </c>
      <c r="Y26" s="18">
        <f t="shared" si="5"/>
        <v>0</v>
      </c>
      <c r="Z26" s="18">
        <f t="shared" si="5"/>
        <v>0</v>
      </c>
      <c r="AA26" s="18">
        <f t="shared" si="5"/>
        <v>0</v>
      </c>
      <c r="AB26" s="18">
        <f t="shared" si="5"/>
        <v>0</v>
      </c>
      <c r="AC26" s="18">
        <f t="shared" si="5"/>
        <v>0</v>
      </c>
      <c r="AD26" s="18">
        <f t="shared" si="5"/>
        <v>0</v>
      </c>
      <c r="AE26" s="18">
        <f t="shared" si="5"/>
        <v>0</v>
      </c>
      <c r="AF26" s="18">
        <f t="shared" si="5"/>
        <v>4900000</v>
      </c>
      <c r="AG26" s="18">
        <f t="shared" si="5"/>
        <v>0</v>
      </c>
      <c r="AH26" s="33">
        <f t="shared" si="5"/>
        <v>0</v>
      </c>
      <c r="AI26" s="62"/>
    </row>
    <row r="27" spans="1:34" ht="22.5" customHeight="1">
      <c r="A27" s="19" t="s">
        <v>12</v>
      </c>
      <c r="B27" s="102" t="s">
        <v>23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4"/>
    </row>
    <row r="28" spans="1:34" ht="15" customHeight="1">
      <c r="A28" s="25"/>
      <c r="B28" s="48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>
        <f>K28+Q28-W28-AC28</f>
        <v>0</v>
      </c>
      <c r="AG28" s="41">
        <f aca="true" t="shared" si="6" ref="AG28:AH30">L28+T28-X28-AD28</f>
        <v>0</v>
      </c>
      <c r="AH28" s="49">
        <f t="shared" si="6"/>
        <v>0</v>
      </c>
    </row>
    <row r="29" spans="1:34" ht="12" customHeight="1">
      <c r="A29" s="27"/>
      <c r="B29" s="55"/>
      <c r="C29" s="45"/>
      <c r="D29" s="45"/>
      <c r="E29" s="45"/>
      <c r="F29" s="45"/>
      <c r="G29" s="45"/>
      <c r="H29" s="45"/>
      <c r="I29" s="45"/>
      <c r="J29" s="45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1">
        <f>K29+Q29-W29-AC29</f>
        <v>0</v>
      </c>
      <c r="AG29" s="41">
        <f t="shared" si="6"/>
        <v>0</v>
      </c>
      <c r="AH29" s="49">
        <f t="shared" si="6"/>
        <v>0</v>
      </c>
    </row>
    <row r="30" spans="1:34" ht="12.75">
      <c r="A30" s="27"/>
      <c r="B30" s="105" t="s">
        <v>38</v>
      </c>
      <c r="C30" s="106"/>
      <c r="D30" s="106"/>
      <c r="E30" s="106"/>
      <c r="F30" s="106"/>
      <c r="G30" s="107"/>
      <c r="H30" s="75"/>
      <c r="I30" s="75"/>
      <c r="J30" s="7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56">
        <f>K30+Q30-W30-AC30</f>
        <v>0</v>
      </c>
      <c r="AG30" s="56">
        <f t="shared" si="6"/>
        <v>0</v>
      </c>
      <c r="AH30" s="57">
        <f t="shared" si="6"/>
        <v>0</v>
      </c>
    </row>
    <row r="31" spans="1:34" s="1" customFormat="1" ht="12.75">
      <c r="A31" s="19"/>
      <c r="B31" s="53" t="s">
        <v>20</v>
      </c>
      <c r="C31" s="47"/>
      <c r="D31" s="47"/>
      <c r="E31" s="47"/>
      <c r="F31" s="47"/>
      <c r="G31" s="47"/>
      <c r="H31" s="47"/>
      <c r="I31" s="47"/>
      <c r="J31" s="47"/>
      <c r="K31" s="47">
        <f aca="true" t="shared" si="7" ref="K31:AH31">SUM(K28:K30)</f>
        <v>0</v>
      </c>
      <c r="L31" s="47">
        <f t="shared" si="7"/>
        <v>0</v>
      </c>
      <c r="M31" s="47">
        <f t="shared" si="7"/>
        <v>0</v>
      </c>
      <c r="N31" s="47">
        <f t="shared" si="7"/>
        <v>0</v>
      </c>
      <c r="O31" s="47">
        <f t="shared" si="7"/>
        <v>0</v>
      </c>
      <c r="P31" s="47">
        <f t="shared" si="7"/>
        <v>0</v>
      </c>
      <c r="Q31" s="47">
        <f t="shared" si="7"/>
        <v>0</v>
      </c>
      <c r="R31" s="47">
        <f t="shared" si="7"/>
        <v>0</v>
      </c>
      <c r="S31" s="47">
        <f t="shared" si="7"/>
        <v>0</v>
      </c>
      <c r="T31" s="47">
        <f t="shared" si="7"/>
        <v>0</v>
      </c>
      <c r="U31" s="47">
        <f t="shared" si="7"/>
        <v>0</v>
      </c>
      <c r="V31" s="47">
        <f t="shared" si="7"/>
        <v>0</v>
      </c>
      <c r="W31" s="47">
        <f t="shared" si="7"/>
        <v>0</v>
      </c>
      <c r="X31" s="47">
        <f t="shared" si="7"/>
        <v>0</v>
      </c>
      <c r="Y31" s="47">
        <f t="shared" si="7"/>
        <v>0</v>
      </c>
      <c r="Z31" s="47">
        <f t="shared" si="7"/>
        <v>0</v>
      </c>
      <c r="AA31" s="47">
        <f t="shared" si="7"/>
        <v>0</v>
      </c>
      <c r="AB31" s="47">
        <f t="shared" si="7"/>
        <v>0</v>
      </c>
      <c r="AC31" s="47">
        <f t="shared" si="7"/>
        <v>0</v>
      </c>
      <c r="AD31" s="47">
        <f t="shared" si="7"/>
        <v>0</v>
      </c>
      <c r="AE31" s="47">
        <f t="shared" si="7"/>
        <v>0</v>
      </c>
      <c r="AF31" s="47">
        <f t="shared" si="7"/>
        <v>0</v>
      </c>
      <c r="AG31" s="47">
        <f t="shared" si="7"/>
        <v>0</v>
      </c>
      <c r="AH31" s="54">
        <f t="shared" si="7"/>
        <v>0</v>
      </c>
    </row>
    <row r="32" spans="1:34" s="1" customFormat="1" ht="20.25" customHeight="1" thickBot="1">
      <c r="A32" s="28"/>
      <c r="B32" s="58" t="s">
        <v>16</v>
      </c>
      <c r="C32" s="59"/>
      <c r="D32" s="59"/>
      <c r="E32" s="59"/>
      <c r="F32" s="59"/>
      <c r="G32" s="59"/>
      <c r="H32" s="73">
        <f aca="true" t="shared" si="8" ref="H32:AH32">H12+H18+H26+H31</f>
        <v>0</v>
      </c>
      <c r="I32" s="73">
        <f t="shared" si="8"/>
        <v>0</v>
      </c>
      <c r="J32" s="73">
        <f t="shared" si="8"/>
        <v>0</v>
      </c>
      <c r="K32" s="73">
        <f t="shared" si="8"/>
        <v>4550000</v>
      </c>
      <c r="L32" s="73">
        <f t="shared" si="8"/>
        <v>0</v>
      </c>
      <c r="M32" s="73">
        <f t="shared" si="8"/>
        <v>0</v>
      </c>
      <c r="N32" s="73">
        <f t="shared" si="8"/>
        <v>0</v>
      </c>
      <c r="O32" s="73">
        <f t="shared" si="8"/>
        <v>3132.74</v>
      </c>
      <c r="P32" s="73">
        <f t="shared" si="8"/>
        <v>0</v>
      </c>
      <c r="Q32" s="73">
        <f t="shared" si="8"/>
        <v>4900000</v>
      </c>
      <c r="R32" s="73">
        <f t="shared" si="8"/>
        <v>188990.96000000002</v>
      </c>
      <c r="S32" s="73">
        <f t="shared" si="8"/>
        <v>0</v>
      </c>
      <c r="T32" s="73">
        <f t="shared" si="8"/>
        <v>550000</v>
      </c>
      <c r="U32" s="73">
        <f t="shared" si="8"/>
        <v>3132.74</v>
      </c>
      <c r="V32" s="73">
        <f t="shared" si="8"/>
        <v>0</v>
      </c>
      <c r="W32" s="73">
        <f t="shared" si="8"/>
        <v>4550000</v>
      </c>
      <c r="X32" s="73">
        <f t="shared" si="8"/>
        <v>188990.96000000002</v>
      </c>
      <c r="Y32" s="73">
        <f t="shared" si="8"/>
        <v>0</v>
      </c>
      <c r="Z32" s="73">
        <f t="shared" si="8"/>
        <v>0</v>
      </c>
      <c r="AA32" s="73">
        <f t="shared" si="8"/>
        <v>0</v>
      </c>
      <c r="AB32" s="73">
        <f t="shared" si="8"/>
        <v>0</v>
      </c>
      <c r="AC32" s="73">
        <f t="shared" si="8"/>
        <v>0</v>
      </c>
      <c r="AD32" s="73">
        <f t="shared" si="8"/>
        <v>0</v>
      </c>
      <c r="AE32" s="73">
        <f t="shared" si="8"/>
        <v>0</v>
      </c>
      <c r="AF32" s="73">
        <f t="shared" si="8"/>
        <v>4900000</v>
      </c>
      <c r="AG32" s="73">
        <f t="shared" si="8"/>
        <v>0</v>
      </c>
      <c r="AH32" s="60">
        <f t="shared" si="8"/>
        <v>0</v>
      </c>
    </row>
  </sheetData>
  <sheetProtection/>
  <mergeCells count="28">
    <mergeCell ref="N5:P5"/>
    <mergeCell ref="Q5:S5"/>
    <mergeCell ref="T5:V5"/>
    <mergeCell ref="W5:Y5"/>
    <mergeCell ref="AC5:AE5"/>
    <mergeCell ref="B24:G24"/>
    <mergeCell ref="B11:G11"/>
    <mergeCell ref="B13:AH13"/>
    <mergeCell ref="B17:G17"/>
    <mergeCell ref="B19:AH19"/>
    <mergeCell ref="A2:AH2"/>
    <mergeCell ref="N4:S4"/>
    <mergeCell ref="T4:AE4"/>
    <mergeCell ref="AG4:AH4"/>
    <mergeCell ref="E5:E6"/>
    <mergeCell ref="F5:F6"/>
    <mergeCell ref="H5:J5"/>
    <mergeCell ref="Z5:AB5"/>
    <mergeCell ref="G5:G6"/>
    <mergeCell ref="K5:M5"/>
    <mergeCell ref="A5:A6"/>
    <mergeCell ref="B5:B6"/>
    <mergeCell ref="C5:C6"/>
    <mergeCell ref="D5:D6"/>
    <mergeCell ref="B27:AH27"/>
    <mergeCell ref="B30:G30"/>
    <mergeCell ref="AF5:AH5"/>
    <mergeCell ref="B8:AH8"/>
  </mergeCells>
  <printOptions/>
  <pageMargins left="0.61" right="0.17" top="0.29" bottom="0.23" header="0.35" footer="0.26"/>
  <pageSetup fitToWidth="2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Татьяна Б. Упакова</cp:lastModifiedBy>
  <cp:lastPrinted>2018-10-03T08:39:00Z</cp:lastPrinted>
  <dcterms:created xsi:type="dcterms:W3CDTF">2004-12-06T08:42:19Z</dcterms:created>
  <dcterms:modified xsi:type="dcterms:W3CDTF">2018-10-25T06:27:07Z</dcterms:modified>
  <cp:category/>
  <cp:version/>
  <cp:contentType/>
  <cp:contentStatus/>
</cp:coreProperties>
</file>