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9"/>
  </bookViews>
  <sheets>
    <sheet name="Лист1" sheetId="14" r:id="rId1"/>
    <sheet name="2.1" sheetId="5" r:id="rId2"/>
    <sheet name="2.2." sheetId="6" r:id="rId3"/>
    <sheet name="2.3." sheetId="7" r:id="rId4"/>
    <sheet name="2.4" sheetId="8" r:id="rId5"/>
    <sheet name="2.5" sheetId="9" r:id="rId6"/>
    <sheet name="2.6" sheetId="10" r:id="rId7"/>
    <sheet name="2.7" sheetId="11" r:id="rId8"/>
    <sheet name="2.8_1" sheetId="12" r:id="rId9"/>
    <sheet name="2.8_2" sheetId="13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calcId="114210" fullCalcOnLoad="1"/>
</workbook>
</file>

<file path=xl/calcChain.xml><?xml version="1.0" encoding="utf-8"?>
<calcChain xmlns="http://schemas.openxmlformats.org/spreadsheetml/2006/main">
  <c r="C10" i="13"/>
  <c r="C14"/>
  <c r="C8"/>
  <c r="C9"/>
  <c r="G13" i="8"/>
  <c r="F13"/>
  <c r="G4"/>
  <c r="F4"/>
  <c r="E4"/>
  <c r="C24" i="13"/>
  <c r="D43" i="12"/>
  <c r="D36"/>
  <c r="D24"/>
  <c r="E36" i="7"/>
  <c r="E35"/>
  <c r="E37"/>
  <c r="E8"/>
  <c r="E9"/>
  <c r="E10"/>
  <c r="E11"/>
  <c r="E13"/>
  <c r="E14"/>
  <c r="E15"/>
  <c r="E16"/>
  <c r="E17"/>
  <c r="E18"/>
  <c r="E19"/>
  <c r="E20"/>
  <c r="E21"/>
  <c r="E22"/>
  <c r="E23"/>
  <c r="E24"/>
  <c r="E26"/>
  <c r="E27"/>
  <c r="E28"/>
  <c r="E29"/>
  <c r="E31"/>
  <c r="E34"/>
  <c r="A13" i="14"/>
  <c r="D21" i="12"/>
  <c r="D16"/>
</calcChain>
</file>

<file path=xl/sharedStrings.xml><?xml version="1.0" encoding="utf-8"?>
<sst xmlns="http://schemas.openxmlformats.org/spreadsheetml/2006/main" count="676" uniqueCount="345">
  <si>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</si>
  <si>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</si>
  <si>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</si>
  <si>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</si>
  <si>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</si>
  <si>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</si>
  <si>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</si>
  <si>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</si>
  <si>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</si>
  <si>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</si>
  <si>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</si>
  <si>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</si>
  <si>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</si>
  <si>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</si>
  <si>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</si>
  <si>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</si>
  <si>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</si>
  <si>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</si>
  <si>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</si>
  <si>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</si>
  <si>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</si>
  <si>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</si>
  <si>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</si>
  <si>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</si>
  <si>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</si>
  <si>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</si>
  <si>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</si>
  <si>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</si>
  <si>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</si>
  <si>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</si>
  <si>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</si>
  <si>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</si>
  <si>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</si>
  <si>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</si>
  <si>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</si>
  <si>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</si>
  <si>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</si>
  <si>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</si>
  <si>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</si>
  <si>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</si>
  <si>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</si>
  <si>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</si>
  <si>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</si>
  <si>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</si>
  <si>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</si>
  <si>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</si>
  <si>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</si>
  <si>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</si>
  <si>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</si>
  <si>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</si>
  <si>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</si>
  <si>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</si>
  <si>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</si>
  <si>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</si>
  <si>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</si>
  <si>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</si>
  <si>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</si>
  <si>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</si>
  <si>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</si>
  <si>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</si>
  <si>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</si>
  <si>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</si>
  <si>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</si>
  <si>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</si>
  <si>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</si>
  <si>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</si>
  <si>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</si>
  <si>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</si>
  <si>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</si>
  <si>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</si>
  <si>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</si>
  <si>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</si>
  <si>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</si>
  <si>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</si>
  <si>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</si>
  <si>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</si>
  <si>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</si>
  <si>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</si>
  <si>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</si>
  <si>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</si>
  <si>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</si>
  <si>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</si>
  <si>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</si>
  <si>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</si>
  <si>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</si>
  <si>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</si>
  <si>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</si>
  <si>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</si>
  <si>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</si>
  <si>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</si>
  <si>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</si>
  <si>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</si>
  <si>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</si>
  <si>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</si>
  <si>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</si>
  <si>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</si>
  <si>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</si>
  <si>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</si>
  <si>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</si>
  <si>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</si>
  <si>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</si>
  <si>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</si>
  <si>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</si>
  <si>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</si>
  <si>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</si>
  <si>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</si>
  <si>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</si>
  <si>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</si>
  <si>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</si>
  <si>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</si>
  <si>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</si>
  <si>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</si>
  <si>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</si>
  <si>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</si>
  <si>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</si>
  <si>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</si>
  <si>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</si>
  <si>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</si>
  <si>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</si>
  <si>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</si>
  <si>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</si>
  <si>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</si>
  <si>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</si>
  <si>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</si>
  <si>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</si>
  <si>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</si>
  <si>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</si>
  <si>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</si>
  <si>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</si>
  <si>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</si>
  <si>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</si>
  <si>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</si>
  <si>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</si>
  <si>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</si>
  <si>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</si>
  <si>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</si>
  <si>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</si>
  <si>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</si>
  <si>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</si>
  <si>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</si>
  <si>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</si>
  <si>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</si>
  <si>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</si>
  <si>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</si>
  <si>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</si>
  <si>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</si>
  <si>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</si>
  <si>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</si>
  <si>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</si>
  <si>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</si>
  <si>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</si>
  <si>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</si>
  <si>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</si>
  <si>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</si>
  <si>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</si>
  <si>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</si>
  <si>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</si>
  <si>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</si>
  <si>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</si>
  <si>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</si>
  <si>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</si>
  <si>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</si>
  <si>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</si>
  <si>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</si>
  <si>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</si>
  <si>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</si>
  <si>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</si>
  <si>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</si>
  <si>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</si>
  <si>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</si>
  <si>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</si>
  <si>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</si>
  <si>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</si>
  <si>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</si>
  <si>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</si>
  <si>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</si>
  <si>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</si>
  <si>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</si>
  <si>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</si>
  <si>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</si>
  <si>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</si>
  <si>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</si>
  <si>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</si>
  <si>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</si>
  <si>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</si>
  <si>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</si>
  <si>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</si>
  <si>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</si>
  <si>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</si>
  <si>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</si>
  <si>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</si>
  <si>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</si>
  <si>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</si>
  <si>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</si>
  <si>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</si>
  <si>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</si>
  <si>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</si>
  <si>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</si>
  <si>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</si>
  <si>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</si>
  <si>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</si>
  <si>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</si>
  <si>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</si>
  <si>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</si>
  <si>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</si>
  <si>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</si>
  <si>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</si>
  <si>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</si>
  <si>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</si>
  <si>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</si>
  <si>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</si>
  <si>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</si>
  <si>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</si>
  <si>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</si>
  <si>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</si>
  <si>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</si>
  <si>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</si>
  <si>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</si>
  <si>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</si>
  <si>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</si>
  <si>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</si>
  <si>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</si>
  <si>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</si>
  <si>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</si>
  <si>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</si>
  <si>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</si>
  <si>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</si>
  <si>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</si>
  <si>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</si>
  <si>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</si>
  <si>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Одноставочный тариф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</si>
  <si>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</si>
  <si>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</si>
  <si>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</si>
  <si>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</si>
  <si>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</si>
  <si>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</si>
  <si>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</si>
  <si>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</si>
  <si>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</si>
  <si>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</si>
  <si>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</si>
  <si>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</si>
  <si>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</si>
  <si>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</si>
  <si>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</si>
  <si>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</si>
  <si>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</si>
  <si>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</si>
  <si>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</si>
  <si>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</si>
  <si>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</si>
  <si>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</si>
  <si>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</si>
  <si>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</si>
  <si>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</si>
  <si>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</si>
  <si>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</si>
  <si>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</si>
  <si>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</si>
  <si>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</si>
  <si>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</si>
  <si>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</si>
  <si>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</si>
  <si>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</si>
  <si>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</si>
  <si>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</si>
  <si>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</si>
  <si>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</si>
  <si>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</si>
  <si>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</si>
  <si>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</si>
  <si>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</si>
  <si>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</si>
  <si>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</si>
  <si>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</si>
  <si>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charset val="204"/>
      </rPr>
      <t>фундаментов</t>
    </r>
    <r>
      <rPr>
        <sz val="10"/>
        <rFont val="Arial Cyr"/>
        <charset val="204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</si>
  <si>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charset val="204"/>
      </rPr>
      <t>подвалами</t>
    </r>
    <r>
      <rPr>
        <sz val="10"/>
        <rFont val="Arial Cyr"/>
        <charset val="204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</si>
  <si>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charset val="204"/>
      </rPr>
      <t>стен</t>
    </r>
    <r>
      <rPr>
        <sz val="10"/>
        <rFont val="Arial Cyr"/>
        <charset val="204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</si>
  <si>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перекрытий и покрытий</t>
    </r>
    <r>
      <rPr>
        <sz val="10"/>
        <rFont val="Arial Cyr"/>
        <charset val="204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</si>
  <si>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балок (ригелей)</t>
    </r>
    <r>
      <rPr>
        <sz val="10"/>
        <rFont val="Arial Cyr"/>
        <charset val="204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</si>
  <si>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крыш</t>
    </r>
    <r>
      <rPr>
        <sz val="10"/>
        <rFont val="Arial Cyr"/>
        <charset val="204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</si>
  <si>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лестниц</t>
    </r>
    <r>
      <rPr>
        <sz val="10"/>
        <rFont val="Arial Cyr"/>
        <charset val="204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</si>
  <si>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фасадов</t>
    </r>
    <r>
      <rPr>
        <sz val="10"/>
        <rFont val="Arial Cyr"/>
        <charset val="204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</si>
  <si>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перегородок</t>
    </r>
    <r>
      <rPr>
        <sz val="10"/>
        <rFont val="Arial Cyr"/>
        <charset val="204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</si>
  <si>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внутренней отделки</t>
    </r>
    <r>
      <rPr>
        <sz val="10"/>
        <rFont val="Arial Cyr"/>
        <charset val="204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</si>
  <si>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полов</t>
    </r>
    <r>
      <rPr>
        <sz val="10"/>
        <rFont val="Arial Cyr"/>
        <charset val="204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</si>
  <si>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оконных и дверных</t>
    </r>
    <r>
      <rPr>
        <sz val="10"/>
        <rFont val="Arial Cyr"/>
        <charset val="204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</si>
  <si>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дымоходов и дымовых труб</t>
    </r>
    <r>
      <rPr>
        <sz val="10"/>
        <rFont val="Arial Cyr"/>
        <charset val="204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</si>
  <si>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charset val="204"/>
      </rPr>
      <t>систем</t>
    </r>
    <r>
      <rPr>
        <sz val="10"/>
        <rFont val="Arial Cyr"/>
        <charset val="204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</si>
  <si>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charset val="204"/>
      </rPr>
      <t>септиков и помойных ям</t>
    </r>
    <r>
      <rPr>
        <sz val="10"/>
        <rFont val="Arial CYR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</si>
  <si>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charset val="204"/>
      </rPr>
      <t>теплоснабжения</t>
    </r>
    <r>
      <rPr>
        <sz val="10"/>
        <rFont val="Arial Cyr"/>
        <charset val="204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</si>
  <si>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электрооборудования</t>
    </r>
    <r>
      <rPr>
        <sz val="10"/>
        <rFont val="Arial Cyr"/>
        <charset val="204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</si>
  <si>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charset val="204"/>
      </rPr>
      <t>газового оборудования</t>
    </r>
    <r>
      <rPr>
        <sz val="10"/>
        <rFont val="Arial Cyr"/>
        <charset val="204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</si>
  <si>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charset val="204"/>
      </rPr>
      <t>вывоз твердых бытовых отходов</t>
    </r>
    <r>
      <rPr>
        <sz val="10"/>
        <rFont val="Arial CYR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</si>
  <si>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charset val="204"/>
      </rPr>
      <t>помойных ям</t>
    </r>
    <r>
      <rPr>
        <sz val="10"/>
        <rFont val="Arial Cyr"/>
        <charset val="204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</si>
  <si>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charset val="204"/>
      </rPr>
      <t>септиков</t>
    </r>
    <r>
      <rPr>
        <sz val="10"/>
        <rFont val="Arial CYR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</si>
  <si>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charset val="204"/>
      </rPr>
      <t xml:space="preserve">пожарной безопасности: </t>
    </r>
    <r>
      <rPr>
        <sz val="10"/>
        <rFont val="Arial Cyr"/>
        <charset val="204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</si>
  <si>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charset val="204"/>
      </rPr>
      <t>устранения аварий</t>
    </r>
    <r>
      <rPr>
        <sz val="10"/>
        <rFont val="Arial Cyr"/>
        <charset val="204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</si>
  <si>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</si>
  <si>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</si>
  <si>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</si>
  <si>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</si>
  <si>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</si>
  <si>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</si>
  <si>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</si>
  <si>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</si>
  <si>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</si>
  <si>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</si>
  <si>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</si>
  <si>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</si>
  <si>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</si>
  <si>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</si>
  <si>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</si>
  <si>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</si>
  <si>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</si>
  <si>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</si>
  <si>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Общие работы, выполняемые для надлежащего содержания систем водоснабжения (холодного), отопления и водоотведения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</si>
  <si>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</si>
  <si>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</si>
  <si>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</si>
  <si>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</si>
  <si>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ж/б блоки</t>
  </si>
  <si>
    <t>железобетонные</t>
  </si>
  <si>
    <t>кирпичные</t>
  </si>
  <si>
    <t>соответствует материалу стен</t>
  </si>
  <si>
    <t>поверка прибора учета</t>
  </si>
  <si>
    <t>Работы, выполняемые в целях надлежащего содержания систем внутридомового газового оборудования</t>
  </si>
  <si>
    <t>1 раз в год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</si>
  <si>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</si>
  <si>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</si>
  <si>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</si>
  <si>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Работы, выполняемые в целях надлежащего содержания оконных и дверных заполнений</t>
  </si>
  <si>
    <t>промывка и опрессовка системы</t>
  </si>
  <si>
    <t>Архангельская обл., МО "Каргопольский муниципальный район", г. Каргополь, пр. Октябрьский, д.114</t>
  </si>
  <si>
    <t>Протокол общего собрания собственников от 27.12.2010г.</t>
  </si>
  <si>
    <t>Договор управления от 01.06.2014г.</t>
  </si>
  <si>
    <t>ондулин</t>
  </si>
  <si>
    <t>Работы по содержанию помещений, входящих в состав общего имущества в многоквартирном доме, санитарная уборка.</t>
  </si>
  <si>
    <t>руб. с 1 квартиры</t>
  </si>
  <si>
    <t>Откачка септика, чистка системы канализации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</si>
  <si>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</si>
  <si>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</si>
  <si>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</si>
  <si>
    <t>Работы, необходимые для надлежащего содержания  оборудования и систем инженерно-технического обеспечения, входящих в состав общего имущества в многоквартирном доме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</si>
</sst>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8"/>
      <name val="Calibri"/>
      <family val="2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 inden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4" fontId="1" fillId="0" borderId="1" xfId="0" applyNumberFormat="1" applyFont="1" applyBorder="1"/>
    <xf numFmtId="16" fontId="4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" fillId="0" borderId="1" xfId="0" applyFont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indent="1"/>
    </xf>
    <xf numFmtId="164" fontId="4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49" fontId="4" fillId="0" borderId="1" xfId="0" applyNumberFormat="1" applyFont="1" applyFill="1" applyBorder="1" applyAlignment="1">
      <alignment vertical="top" wrapText="1"/>
    </xf>
    <xf numFmtId="4" fontId="0" fillId="0" borderId="1" xfId="0" applyNumberFormat="1" applyBorder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J7" sqref="J7"/>
    </sheetView>
  </sheetViews>
  <sheetFormatPr defaultRowHeight="15"/>
  <cols>
    <col min="1" max="16384" width="9.140625" style="55"/>
  </cols>
  <sheetData>
    <row r="1" spans="1:9" ht="90.75" customHeight="1">
      <c r="A1" s="61" t="s">
        <v>341</v>
      </c>
      <c r="B1" s="61"/>
      <c r="C1" s="61"/>
      <c r="D1" s="61"/>
      <c r="E1" s="61"/>
      <c r="F1" s="61"/>
      <c r="G1" s="61"/>
      <c r="H1" s="61"/>
      <c r="I1" s="61"/>
    </row>
    <row r="6" spans="1:9" ht="63" customHeight="1">
      <c r="A6" s="62" t="s">
        <v>329</v>
      </c>
      <c r="B6" s="62"/>
      <c r="C6" s="62"/>
      <c r="D6" s="62"/>
      <c r="E6" s="62"/>
      <c r="F6" s="62"/>
      <c r="G6" s="62"/>
      <c r="H6" s="62"/>
      <c r="I6" s="62"/>
    </row>
    <row r="7" spans="1:9" ht="39.75" customHeight="1">
      <c r="A7" s="62" t="s">
        <v>330</v>
      </c>
      <c r="B7" s="62"/>
      <c r="C7" s="62"/>
      <c r="D7" s="62"/>
      <c r="E7" s="62"/>
      <c r="F7" s="62"/>
      <c r="G7" s="62"/>
      <c r="H7" s="62"/>
      <c r="I7" s="62"/>
    </row>
    <row r="12" spans="1:9">
      <c r="A12" s="55" t="s">
        <v>331</v>
      </c>
    </row>
    <row r="13" spans="1:9" ht="46.5" customHeight="1">
      <c r="A13" s="61" t="str">
        <f ca="1">'2.1'!D13</f>
        <v>Архангельская обл., МО "Каргопольский муниципальный район", г. Каргополь, пр. Октябрьский, д.114</v>
      </c>
      <c r="B13" s="61"/>
      <c r="C13" s="61"/>
      <c r="D13" s="61"/>
      <c r="E13" s="61"/>
      <c r="F13" s="61"/>
      <c r="G13" s="61"/>
      <c r="H13" s="61"/>
      <c r="I13" s="61"/>
    </row>
  </sheetData>
  <mergeCells count="4">
    <mergeCell ref="A1:I1"/>
    <mergeCell ref="A6:I6"/>
    <mergeCell ref="A7:I7"/>
    <mergeCell ref="A13:I13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tabSelected="1" topLeftCell="A19" workbookViewId="0">
      <selection activeCell="C24" sqref="C24"/>
    </sheetView>
  </sheetViews>
  <sheetFormatPr defaultRowHeight="15"/>
  <cols>
    <col min="1" max="1" width="4.28515625" customWidth="1"/>
    <col min="2" max="2" width="39.7109375" customWidth="1"/>
    <col min="3" max="4" width="21" customWidth="1"/>
  </cols>
  <sheetData>
    <row r="1" spans="1:4" s="6" customFormat="1" ht="32.25" customHeight="1">
      <c r="A1" s="75" t="s">
        <v>255</v>
      </c>
      <c r="B1" s="76"/>
      <c r="C1" s="76"/>
      <c r="D1" s="77"/>
    </row>
    <row r="2" spans="1:4" s="6" customFormat="1" ht="63">
      <c r="A2" s="4" t="s">
        <v>153</v>
      </c>
      <c r="B2" s="19" t="s">
        <v>256</v>
      </c>
      <c r="C2" s="19" t="s">
        <v>303</v>
      </c>
      <c r="D2" s="19" t="s">
        <v>257</v>
      </c>
    </row>
    <row r="3" spans="1:4" s="6" customFormat="1" ht="20.100000000000001" customHeight="1">
      <c r="A3" s="4"/>
      <c r="B3" s="29" t="s">
        <v>304</v>
      </c>
      <c r="C3" s="57">
        <v>49078.73</v>
      </c>
      <c r="D3" s="54" t="s">
        <v>305</v>
      </c>
    </row>
    <row r="4" spans="1:4" s="6" customFormat="1" ht="20.100000000000001" customHeight="1">
      <c r="A4" s="4"/>
      <c r="B4" s="50" t="s">
        <v>312</v>
      </c>
      <c r="C4" s="53"/>
      <c r="D4" s="54" t="s">
        <v>328</v>
      </c>
    </row>
    <row r="5" spans="1:4" s="6" customFormat="1" ht="20.100000000000001" customHeight="1">
      <c r="A5" s="4"/>
      <c r="B5" s="19" t="s">
        <v>306</v>
      </c>
      <c r="C5" s="57">
        <v>11520</v>
      </c>
      <c r="D5" s="54" t="s">
        <v>307</v>
      </c>
    </row>
    <row r="6" spans="1:4" s="6" customFormat="1" ht="31.5">
      <c r="A6" s="4"/>
      <c r="B6" s="19" t="s">
        <v>310</v>
      </c>
      <c r="C6" s="57">
        <v>1815</v>
      </c>
      <c r="D6" s="54" t="s">
        <v>314</v>
      </c>
    </row>
    <row r="7" spans="1:4" s="6" customFormat="1" ht="47.25">
      <c r="A7" s="4"/>
      <c r="B7" s="19" t="s">
        <v>332</v>
      </c>
      <c r="C7" s="53"/>
      <c r="D7" s="54"/>
    </row>
    <row r="8" spans="1:4" s="6" customFormat="1" ht="63">
      <c r="A8" s="4"/>
      <c r="B8" s="19" t="s">
        <v>317</v>
      </c>
      <c r="C8" s="57">
        <f>6113+8951.8</f>
        <v>15064.8</v>
      </c>
      <c r="D8" s="54" t="s">
        <v>314</v>
      </c>
    </row>
    <row r="9" spans="1:4" s="6" customFormat="1" ht="31.5">
      <c r="A9" s="4"/>
      <c r="B9" s="31" t="s">
        <v>340</v>
      </c>
      <c r="C9" s="57">
        <f>1350+3795</f>
        <v>5145</v>
      </c>
      <c r="D9" s="54"/>
    </row>
    <row r="10" spans="1:4" s="6" customFormat="1" ht="47.25">
      <c r="A10" s="4"/>
      <c r="B10" s="19" t="s">
        <v>309</v>
      </c>
      <c r="C10" s="57">
        <f>10597.17+2400</f>
        <v>12997.17</v>
      </c>
      <c r="D10" s="54"/>
    </row>
    <row r="11" spans="1:4" s="6" customFormat="1" ht="47.25">
      <c r="A11" s="4"/>
      <c r="B11" s="19" t="s">
        <v>311</v>
      </c>
      <c r="C11" s="57"/>
      <c r="D11" s="54" t="s">
        <v>314</v>
      </c>
    </row>
    <row r="12" spans="1:4" s="6" customFormat="1" ht="15.75">
      <c r="A12" s="4"/>
      <c r="B12" s="31" t="s">
        <v>326</v>
      </c>
      <c r="C12" s="57"/>
      <c r="D12" s="54"/>
    </row>
    <row r="13" spans="1:4" s="6" customFormat="1" ht="15.75">
      <c r="A13" s="4"/>
      <c r="B13" s="31" t="s">
        <v>333</v>
      </c>
      <c r="C13" s="53"/>
      <c r="D13" s="54"/>
    </row>
    <row r="14" spans="1:4" s="6" customFormat="1" ht="47.25">
      <c r="A14" s="4"/>
      <c r="B14" s="19" t="s">
        <v>313</v>
      </c>
      <c r="C14" s="57">
        <f>5490+2400</f>
        <v>7890</v>
      </c>
      <c r="D14" s="54" t="s">
        <v>314</v>
      </c>
    </row>
    <row r="15" spans="1:4" s="6" customFormat="1" ht="50.25" customHeight="1">
      <c r="A15" s="4"/>
      <c r="B15" s="19" t="s">
        <v>327</v>
      </c>
      <c r="C15" s="53"/>
      <c r="D15" s="54"/>
    </row>
    <row r="16" spans="1:4" s="6" customFormat="1" ht="20.100000000000001" customHeight="1">
      <c r="A16" s="4"/>
      <c r="B16" s="19" t="s">
        <v>308</v>
      </c>
      <c r="C16" s="57">
        <v>55110.23</v>
      </c>
      <c r="D16" s="54"/>
    </row>
    <row r="17" spans="1:4" s="6" customFormat="1" ht="63" customHeight="1">
      <c r="A17" s="4"/>
      <c r="B17" s="19" t="s">
        <v>344</v>
      </c>
      <c r="C17" s="57"/>
      <c r="D17" s="54"/>
    </row>
    <row r="18" spans="1:4" s="6" customFormat="1" ht="63">
      <c r="A18" s="4"/>
      <c r="B18" s="19" t="s">
        <v>338</v>
      </c>
      <c r="C18" s="57">
        <v>46811.09</v>
      </c>
      <c r="D18" s="54"/>
    </row>
    <row r="19" spans="1:4" s="6" customFormat="1" ht="31.5">
      <c r="A19" s="4"/>
      <c r="B19" s="19" t="s">
        <v>320</v>
      </c>
      <c r="C19" s="53"/>
      <c r="D19" s="54"/>
    </row>
    <row r="20" spans="1:4" s="6" customFormat="1" ht="15.75">
      <c r="A20" s="4"/>
      <c r="B20" s="31" t="s">
        <v>321</v>
      </c>
      <c r="C20" s="57"/>
      <c r="D20" s="54"/>
    </row>
    <row r="21" spans="1:4" s="6" customFormat="1" ht="31.5">
      <c r="A21" s="4"/>
      <c r="B21" s="19" t="s">
        <v>318</v>
      </c>
      <c r="C21" s="53"/>
      <c r="D21" s="54"/>
    </row>
    <row r="22" spans="1:4" s="6" customFormat="1" ht="20.100000000000001" customHeight="1">
      <c r="A22" s="4"/>
      <c r="B22" s="31" t="s">
        <v>319</v>
      </c>
      <c r="C22" s="53">
        <v>2323.1999999999998</v>
      </c>
      <c r="D22" s="54"/>
    </row>
    <row r="23" spans="1:4" s="6" customFormat="1" ht="134.25" customHeight="1">
      <c r="A23" s="4"/>
      <c r="B23" s="31" t="s">
        <v>343</v>
      </c>
      <c r="C23" s="53">
        <v>59888.63</v>
      </c>
      <c r="D23" s="54"/>
    </row>
    <row r="24" spans="1:4" ht="15.75">
      <c r="A24" s="58"/>
      <c r="B24" s="59" t="s">
        <v>342</v>
      </c>
      <c r="C24" s="60">
        <f>SUM(C3:C23)</f>
        <v>267643.84999999998</v>
      </c>
      <c r="D24" s="58"/>
    </row>
  </sheetData>
  <mergeCells count="1">
    <mergeCell ref="A1:D1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A7" sqref="A7:D7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27" customFormat="1" ht="63.75" customHeight="1">
      <c r="A1" s="64" t="s">
        <v>126</v>
      </c>
      <c r="B1" s="64"/>
      <c r="C1" s="64"/>
      <c r="D1" s="64"/>
    </row>
    <row r="2" spans="1:4" s="13" customFormat="1">
      <c r="D2" s="22"/>
    </row>
    <row r="3" spans="1:4" s="13" customFormat="1">
      <c r="A3" s="65" t="s">
        <v>26</v>
      </c>
      <c r="B3" s="65"/>
      <c r="C3" s="65"/>
      <c r="D3" s="65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43516</v>
      </c>
    </row>
    <row r="7" spans="1:4" s="6" customFormat="1">
      <c r="A7" s="63" t="s">
        <v>27</v>
      </c>
      <c r="B7" s="63"/>
      <c r="C7" s="63"/>
      <c r="D7" s="63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335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336</v>
      </c>
    </row>
    <row r="10" spans="1:4" s="6" customFormat="1">
      <c r="A10" s="63" t="s">
        <v>50</v>
      </c>
      <c r="B10" s="63"/>
      <c r="C10" s="63"/>
      <c r="D10" s="63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316</v>
      </c>
    </row>
    <row r="12" spans="1:4" s="6" customFormat="1">
      <c r="A12" s="63" t="s">
        <v>31</v>
      </c>
      <c r="B12" s="63"/>
      <c r="C12" s="63"/>
      <c r="D12" s="63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334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1987</v>
      </c>
    </row>
    <row r="15" spans="1:4" s="6" customFormat="1">
      <c r="A15" s="4" t="s">
        <v>132</v>
      </c>
      <c r="B15" s="3" t="s">
        <v>32</v>
      </c>
      <c r="C15" s="8" t="s">
        <v>5</v>
      </c>
      <c r="D15" s="24"/>
    </row>
    <row r="16" spans="1:4" s="6" customFormat="1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>
      <c r="A17" s="4" t="s">
        <v>138</v>
      </c>
      <c r="B17" s="3" t="s">
        <v>268</v>
      </c>
      <c r="C17" s="8" t="s">
        <v>5</v>
      </c>
      <c r="D17" s="24"/>
    </row>
    <row r="18" spans="1:4" s="6" customFormat="1">
      <c r="A18" s="4" t="s">
        <v>139</v>
      </c>
      <c r="B18" s="4" t="s">
        <v>45</v>
      </c>
      <c r="C18" s="8" t="s">
        <v>6</v>
      </c>
      <c r="D18" s="24">
        <v>3</v>
      </c>
    </row>
    <row r="19" spans="1:4" s="6" customFormat="1">
      <c r="A19" s="4" t="s">
        <v>140</v>
      </c>
      <c r="B19" s="4" t="s">
        <v>46</v>
      </c>
      <c r="C19" s="8" t="s">
        <v>6</v>
      </c>
      <c r="D19" s="24">
        <v>3</v>
      </c>
    </row>
    <row r="20" spans="1:4" s="6" customFormat="1">
      <c r="A20" s="4" t="s">
        <v>141</v>
      </c>
      <c r="B20" s="3" t="s">
        <v>34</v>
      </c>
      <c r="C20" s="8" t="s">
        <v>6</v>
      </c>
      <c r="D20" s="24">
        <v>1</v>
      </c>
    </row>
    <row r="21" spans="1:4" s="6" customFormat="1">
      <c r="A21" s="4" t="s">
        <v>142</v>
      </c>
      <c r="B21" s="3" t="s">
        <v>35</v>
      </c>
      <c r="C21" s="8" t="s">
        <v>6</v>
      </c>
      <c r="D21" s="24"/>
    </row>
    <row r="22" spans="1:4" s="6" customFormat="1">
      <c r="A22" s="4" t="s">
        <v>143</v>
      </c>
      <c r="B22" s="3" t="s">
        <v>134</v>
      </c>
      <c r="C22" s="8"/>
      <c r="D22" s="24"/>
    </row>
    <row r="23" spans="1:4" s="6" customFormat="1">
      <c r="A23" s="4" t="s">
        <v>144</v>
      </c>
      <c r="B23" s="9" t="s">
        <v>135</v>
      </c>
      <c r="C23" s="8" t="s">
        <v>6</v>
      </c>
      <c r="D23" s="24">
        <v>21</v>
      </c>
    </row>
    <row r="24" spans="1:4" s="6" customFormat="1">
      <c r="A24" s="4" t="s">
        <v>145</v>
      </c>
      <c r="B24" s="9" t="s">
        <v>136</v>
      </c>
      <c r="C24" s="8" t="s">
        <v>6</v>
      </c>
      <c r="D24" s="24"/>
    </row>
    <row r="25" spans="1:4" s="6" customFormat="1">
      <c r="A25" s="4" t="s">
        <v>146</v>
      </c>
      <c r="B25" s="3" t="s">
        <v>36</v>
      </c>
      <c r="C25" s="5" t="s">
        <v>7</v>
      </c>
      <c r="D25" s="51">
        <v>1203.5999999999999</v>
      </c>
    </row>
    <row r="26" spans="1:4" s="6" customFormat="1">
      <c r="A26" s="4" t="s">
        <v>147</v>
      </c>
      <c r="B26" s="4" t="s">
        <v>47</v>
      </c>
      <c r="C26" s="5" t="s">
        <v>7</v>
      </c>
      <c r="D26" s="51">
        <v>1031</v>
      </c>
    </row>
    <row r="27" spans="1:4" s="6" customFormat="1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551.20000000000005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>
      <c r="A34" s="4" t="s">
        <v>161</v>
      </c>
      <c r="B34" s="3" t="s">
        <v>158</v>
      </c>
      <c r="C34" s="5" t="s">
        <v>5</v>
      </c>
      <c r="D34" s="4"/>
    </row>
    <row r="35" spans="1:4" s="6" customFormat="1">
      <c r="A35" s="4" t="s">
        <v>162</v>
      </c>
      <c r="B35" s="3" t="s">
        <v>159</v>
      </c>
      <c r="C35" s="5" t="s">
        <v>5</v>
      </c>
      <c r="D35" s="4"/>
    </row>
    <row r="36" spans="1:4" s="6" customFormat="1">
      <c r="A36" s="4" t="s">
        <v>163</v>
      </c>
      <c r="B36" s="3" t="s">
        <v>38</v>
      </c>
      <c r="C36" s="5" t="s">
        <v>5</v>
      </c>
      <c r="D36" s="4"/>
    </row>
    <row r="37" spans="1:4" s="6" customFormat="1">
      <c r="A37" s="63" t="s">
        <v>41</v>
      </c>
      <c r="B37" s="63"/>
      <c r="C37" s="63"/>
      <c r="D37" s="63"/>
    </row>
    <row r="38" spans="1:4" s="6" customFormat="1">
      <c r="A38" s="4" t="s">
        <v>164</v>
      </c>
      <c r="B38" s="3" t="s">
        <v>42</v>
      </c>
      <c r="C38" s="12" t="s">
        <v>5</v>
      </c>
      <c r="D38" s="25"/>
    </row>
    <row r="39" spans="1:4" s="6" customFormat="1">
      <c r="A39" s="4" t="s">
        <v>165</v>
      </c>
      <c r="B39" s="3" t="s">
        <v>43</v>
      </c>
      <c r="C39" s="12" t="s">
        <v>5</v>
      </c>
      <c r="D39" s="25"/>
    </row>
    <row r="40" spans="1:4" s="6" customFormat="1">
      <c r="A40" s="4" t="s">
        <v>166</v>
      </c>
      <c r="B40" s="3" t="s">
        <v>44</v>
      </c>
      <c r="C40" s="12" t="s">
        <v>5</v>
      </c>
      <c r="D40" s="25"/>
    </row>
    <row r="41" spans="1:4" s="6" customFormat="1">
      <c r="D41" s="26"/>
    </row>
  </sheetData>
  <mergeCells count="6">
    <mergeCell ref="A37:D37"/>
    <mergeCell ref="A1:D1"/>
    <mergeCell ref="A3:D3"/>
    <mergeCell ref="A7:D7"/>
    <mergeCell ref="A10:D10"/>
    <mergeCell ref="A12:D12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14" customFormat="1" ht="63.75" customHeight="1">
      <c r="A1" s="67" t="s">
        <v>94</v>
      </c>
      <c r="B1" s="67"/>
      <c r="C1" s="67"/>
      <c r="D1" s="67"/>
    </row>
    <row r="3" spans="1:4" ht="35.1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20.100000000000001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20.100000000000001" customHeight="1">
      <c r="A5" s="63" t="s">
        <v>52</v>
      </c>
      <c r="B5" s="63"/>
      <c r="C5" s="63"/>
      <c r="D5" s="63"/>
    </row>
    <row r="6" spans="1:4" s="6" customFormat="1" ht="20.100000000000001" customHeight="1">
      <c r="A6" s="4" t="s">
        <v>9</v>
      </c>
      <c r="B6" s="3" t="s">
        <v>53</v>
      </c>
      <c r="C6" s="5" t="s">
        <v>5</v>
      </c>
      <c r="D6" s="4" t="s">
        <v>322</v>
      </c>
    </row>
    <row r="7" spans="1:4" s="6" customFormat="1" ht="20.100000000000001" customHeight="1">
      <c r="A7" s="63" t="s">
        <v>167</v>
      </c>
      <c r="B7" s="63"/>
      <c r="C7" s="63"/>
      <c r="D7" s="63"/>
    </row>
    <row r="8" spans="1:4" s="6" customFormat="1" ht="19.5" customHeight="1">
      <c r="A8" s="4" t="s">
        <v>10</v>
      </c>
      <c r="B8" s="3" t="s">
        <v>168</v>
      </c>
      <c r="C8" s="5" t="s">
        <v>5</v>
      </c>
      <c r="D8" s="4" t="s">
        <v>323</v>
      </c>
    </row>
    <row r="9" spans="1:4" s="6" customFormat="1" ht="20.100000000000001" customHeight="1">
      <c r="A9" s="4" t="s">
        <v>11</v>
      </c>
      <c r="B9" s="3" t="s">
        <v>39</v>
      </c>
      <c r="C9" s="5" t="s">
        <v>5</v>
      </c>
      <c r="D9" s="52" t="s">
        <v>324</v>
      </c>
    </row>
    <row r="10" spans="1:4" s="6" customFormat="1" ht="20.100000000000001" customHeight="1">
      <c r="A10" s="63" t="s">
        <v>95</v>
      </c>
      <c r="B10" s="63"/>
      <c r="C10" s="63"/>
      <c r="D10" s="63"/>
    </row>
    <row r="11" spans="1:4" s="6" customFormat="1" ht="31.5">
      <c r="A11" s="4" t="s">
        <v>130</v>
      </c>
      <c r="B11" s="3" t="s">
        <v>54</v>
      </c>
      <c r="C11" s="5" t="s">
        <v>5</v>
      </c>
      <c r="D11" s="4" t="s">
        <v>325</v>
      </c>
    </row>
    <row r="12" spans="1:4" s="6" customFormat="1" ht="20.100000000000001" customHeight="1">
      <c r="A12" s="66" t="s">
        <v>55</v>
      </c>
      <c r="B12" s="66"/>
      <c r="C12" s="66"/>
      <c r="D12" s="66"/>
    </row>
    <row r="13" spans="1:4" s="6" customFormat="1" ht="20.100000000000001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20.100000000000001" customHeight="1">
      <c r="A14" s="4" t="s">
        <v>132</v>
      </c>
      <c r="B14" s="3" t="s">
        <v>57</v>
      </c>
      <c r="C14" s="5" t="s">
        <v>5</v>
      </c>
      <c r="D14" s="52" t="s">
        <v>337</v>
      </c>
    </row>
    <row r="15" spans="1:4" s="6" customFormat="1" ht="20.100000000000001" customHeight="1">
      <c r="A15" s="66" t="s">
        <v>58</v>
      </c>
      <c r="B15" s="66"/>
      <c r="C15" s="66"/>
      <c r="D15" s="66"/>
    </row>
    <row r="16" spans="1:4" s="6" customFormat="1" ht="20.100000000000001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20.100000000000001" customHeight="1">
      <c r="A17" s="63" t="s">
        <v>60</v>
      </c>
      <c r="B17" s="63"/>
      <c r="C17" s="63"/>
      <c r="D17" s="63"/>
    </row>
    <row r="18" spans="1:4" s="6" customFormat="1" ht="20.100000000000001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20.100000000000001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20.100000000000001" customHeight="1">
      <c r="A20" s="63" t="s">
        <v>96</v>
      </c>
      <c r="B20" s="63"/>
      <c r="C20" s="63"/>
      <c r="D20" s="63"/>
    </row>
    <row r="21" spans="1:4" s="6" customFormat="1" ht="20.100000000000001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20.100000000000001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20.100000000000001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20.100000000000001" customHeight="1">
      <c r="A24" s="66" t="s">
        <v>66</v>
      </c>
      <c r="B24" s="66"/>
      <c r="C24" s="66"/>
      <c r="D24" s="66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221</v>
      </c>
    </row>
    <row r="26" spans="1:4" s="6" customFormat="1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20.100000000000001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20.100000000000001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20.100000000000001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20.100000000000001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20.100000000000001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20.100000000000001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20.100000000000001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20.100000000000001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20.100000000000001" customHeight="1">
      <c r="A37" s="4" t="s">
        <v>143</v>
      </c>
      <c r="B37" s="7" t="s">
        <v>67</v>
      </c>
      <c r="C37" s="5" t="s">
        <v>5</v>
      </c>
      <c r="D37" s="4" t="s">
        <v>215</v>
      </c>
    </row>
    <row r="38" spans="1:4" s="6" customFormat="1" ht="20.100000000000001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20.100000000000001" customHeight="1">
      <c r="A40" s="4" t="s">
        <v>146</v>
      </c>
      <c r="B40" s="3" t="s">
        <v>70</v>
      </c>
      <c r="C40" s="5" t="s">
        <v>5</v>
      </c>
      <c r="D40" s="24" t="s">
        <v>216</v>
      </c>
    </row>
    <row r="41" spans="1:4" s="6" customFormat="1" ht="20.100000000000001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20.100000000000001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20.100000000000001" customHeight="1">
      <c r="A43" s="66" t="s">
        <v>73</v>
      </c>
      <c r="B43" s="66"/>
      <c r="C43" s="66"/>
      <c r="D43" s="66"/>
    </row>
    <row r="44" spans="1:4" s="6" customFormat="1" ht="20.100000000000001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20.100000000000001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20.100000000000001" customHeight="1">
      <c r="A46" s="66" t="s">
        <v>76</v>
      </c>
      <c r="B46" s="66"/>
      <c r="C46" s="66"/>
      <c r="D46" s="66"/>
    </row>
    <row r="47" spans="1:4" s="6" customFormat="1" ht="20.100000000000001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20.100000000000001" customHeight="1">
      <c r="A48" s="66" t="s">
        <v>78</v>
      </c>
      <c r="B48" s="66"/>
      <c r="C48" s="66"/>
      <c r="D48" s="66"/>
    </row>
    <row r="49" spans="1:4" s="6" customFormat="1" ht="20.100000000000001" customHeight="1">
      <c r="A49" s="4" t="s">
        <v>155</v>
      </c>
      <c r="B49" s="7" t="s">
        <v>79</v>
      </c>
      <c r="C49" s="5" t="s">
        <v>5</v>
      </c>
      <c r="D49" s="24" t="s">
        <v>214</v>
      </c>
    </row>
    <row r="50" spans="1:4" s="6" customFormat="1" ht="20.100000000000001" customHeight="1">
      <c r="A50" s="66" t="s">
        <v>80</v>
      </c>
      <c r="B50" s="66"/>
      <c r="C50" s="66"/>
      <c r="D50" s="66"/>
    </row>
    <row r="51" spans="1:4" s="6" customFormat="1" ht="20.100000000000001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20.100000000000001" customHeight="1">
      <c r="A52" s="63" t="s">
        <v>82</v>
      </c>
      <c r="B52" s="63"/>
      <c r="C52" s="63"/>
      <c r="D52" s="63"/>
    </row>
    <row r="53" spans="1:4" s="6" customFormat="1" ht="20.100000000000001" customHeight="1">
      <c r="A53" s="4" t="s">
        <v>160</v>
      </c>
      <c r="B53" s="7" t="s">
        <v>83</v>
      </c>
      <c r="C53" s="5" t="s">
        <v>5</v>
      </c>
      <c r="D53" s="4" t="s">
        <v>214</v>
      </c>
    </row>
    <row r="54" spans="1:4" s="6" customFormat="1" ht="20.100000000000001" customHeight="1">
      <c r="A54" s="4" t="s">
        <v>161</v>
      </c>
      <c r="B54" s="7" t="s">
        <v>84</v>
      </c>
      <c r="C54" s="5" t="s">
        <v>40</v>
      </c>
      <c r="D54" s="4">
        <v>30</v>
      </c>
    </row>
    <row r="55" spans="1:4" s="6" customFormat="1" ht="20.100000000000001" customHeight="1">
      <c r="A55" s="66" t="s">
        <v>85</v>
      </c>
      <c r="B55" s="66"/>
      <c r="C55" s="66"/>
      <c r="D55" s="66"/>
    </row>
    <row r="56" spans="1:4" s="6" customFormat="1" ht="20.100000000000001" customHeight="1">
      <c r="A56" s="4" t="s">
        <v>162</v>
      </c>
      <c r="B56" s="7" t="s">
        <v>86</v>
      </c>
      <c r="C56" s="5" t="s">
        <v>5</v>
      </c>
      <c r="D56" s="4" t="s">
        <v>214</v>
      </c>
    </row>
    <row r="57" spans="1:4" s="6" customFormat="1" ht="20.100000000000001" customHeight="1">
      <c r="A57" s="66" t="s">
        <v>87</v>
      </c>
      <c r="B57" s="66"/>
      <c r="C57" s="66"/>
      <c r="D57" s="66"/>
    </row>
    <row r="58" spans="1:4" s="6" customFormat="1" ht="20.100000000000001" customHeight="1">
      <c r="A58" s="4" t="s">
        <v>163</v>
      </c>
      <c r="B58" s="3" t="s">
        <v>88</v>
      </c>
      <c r="C58" s="5" t="s">
        <v>5</v>
      </c>
      <c r="D58" s="4" t="s">
        <v>214</v>
      </c>
    </row>
    <row r="59" spans="1:4" s="6" customFormat="1" ht="20.100000000000001" customHeight="1">
      <c r="A59" s="66" t="s">
        <v>89</v>
      </c>
      <c r="B59" s="66"/>
      <c r="C59" s="66"/>
      <c r="D59" s="66"/>
    </row>
    <row r="60" spans="1:4" s="6" customFormat="1" ht="20.100000000000001" customHeight="1">
      <c r="A60" s="4" t="s">
        <v>164</v>
      </c>
      <c r="B60" s="3" t="s">
        <v>90</v>
      </c>
      <c r="C60" s="5" t="s">
        <v>5</v>
      </c>
      <c r="D60" s="4" t="s">
        <v>214</v>
      </c>
    </row>
    <row r="61" spans="1:4" s="6" customFormat="1" ht="20.100000000000001" customHeight="1">
      <c r="A61" s="66" t="s">
        <v>91</v>
      </c>
      <c r="B61" s="66"/>
      <c r="C61" s="66"/>
      <c r="D61" s="66"/>
    </row>
    <row r="62" spans="1:4" s="6" customFormat="1" ht="20.100000000000001" customHeight="1">
      <c r="A62" s="4" t="s">
        <v>165</v>
      </c>
      <c r="B62" s="3" t="s">
        <v>92</v>
      </c>
      <c r="C62" s="5" t="s">
        <v>5</v>
      </c>
      <c r="D62" s="4" t="s">
        <v>214</v>
      </c>
    </row>
    <row r="63" spans="1:4" s="6" customFormat="1" ht="20.100000000000001" customHeight="1">
      <c r="A63" s="63" t="s">
        <v>97</v>
      </c>
      <c r="B63" s="63"/>
      <c r="C63" s="63"/>
      <c r="D63" s="63"/>
    </row>
    <row r="64" spans="1:4" s="6" customFormat="1" ht="20.100000000000001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217</v>
      </c>
      <c r="C65" s="5" t="s">
        <v>5</v>
      </c>
      <c r="D65" s="24"/>
    </row>
    <row r="66" spans="1:4" s="6" customFormat="1" ht="39.950000000000003" customHeight="1">
      <c r="D66" s="26"/>
    </row>
  </sheetData>
  <mergeCells count="19">
    <mergeCell ref="A63:D63"/>
    <mergeCell ref="A48:D48"/>
    <mergeCell ref="A52:D52"/>
    <mergeCell ref="A55:D55"/>
    <mergeCell ref="A50:D50"/>
    <mergeCell ref="A61:D61"/>
    <mergeCell ref="A17:D17"/>
    <mergeCell ref="A57:D57"/>
    <mergeCell ref="A59:D59"/>
    <mergeCell ref="A20:D20"/>
    <mergeCell ref="A24:D24"/>
    <mergeCell ref="A43:D43"/>
    <mergeCell ref="A46:D46"/>
    <mergeCell ref="A15:D15"/>
    <mergeCell ref="A1:D1"/>
    <mergeCell ref="A5:D5"/>
    <mergeCell ref="A10:D10"/>
    <mergeCell ref="A12:D12"/>
    <mergeCell ref="A7:D7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E4" sqref="E4"/>
    </sheetView>
  </sheetViews>
  <sheetFormatPr defaultRowHeight="15.75"/>
  <cols>
    <col min="1" max="1" width="4.28515625" style="1" customWidth="1"/>
    <col min="2" max="2" width="46.5703125" style="1" customWidth="1"/>
    <col min="3" max="3" width="11.7109375" style="1" customWidth="1"/>
    <col min="4" max="4" width="12.140625" style="1" customWidth="1"/>
    <col min="5" max="5" width="11.7109375" style="1" customWidth="1"/>
    <col min="6" max="16384" width="9.140625" style="1"/>
  </cols>
  <sheetData>
    <row r="1" spans="1:5" ht="64.5" customHeight="1">
      <c r="A1" s="64" t="s">
        <v>98</v>
      </c>
      <c r="B1" s="64"/>
      <c r="C1" s="64"/>
      <c r="D1" s="64"/>
      <c r="E1" s="64"/>
    </row>
    <row r="3" spans="1:5" ht="35.1" customHeight="1">
      <c r="A3" s="2" t="s">
        <v>0</v>
      </c>
      <c r="B3" s="2" t="s">
        <v>1</v>
      </c>
      <c r="C3" s="2" t="s">
        <v>2</v>
      </c>
      <c r="D3" s="2" t="s">
        <v>300</v>
      </c>
      <c r="E3" s="2" t="s">
        <v>3</v>
      </c>
    </row>
    <row r="4" spans="1:5" s="6" customFormat="1" ht="35.1" customHeight="1">
      <c r="A4" s="25" t="s">
        <v>269</v>
      </c>
      <c r="B4" s="11" t="s">
        <v>4</v>
      </c>
      <c r="C4" s="5" t="s">
        <v>5</v>
      </c>
      <c r="D4" s="5" t="s">
        <v>5</v>
      </c>
      <c r="E4" s="20">
        <v>43516</v>
      </c>
    </row>
    <row r="5" spans="1:5" s="6" customFormat="1" ht="35.1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301</v>
      </c>
    </row>
    <row r="6" spans="1:5" s="6" customFormat="1" ht="94.5">
      <c r="A6" s="25">
        <v>3</v>
      </c>
      <c r="B6" s="11" t="s">
        <v>218</v>
      </c>
      <c r="C6" s="3"/>
      <c r="D6" s="5"/>
      <c r="E6" s="11" t="s">
        <v>315</v>
      </c>
    </row>
    <row r="7" spans="1:5" s="6" customFormat="1" ht="25.5">
      <c r="A7" s="40"/>
      <c r="B7" s="41" t="s">
        <v>270</v>
      </c>
      <c r="C7" s="41"/>
      <c r="D7" s="46"/>
      <c r="E7" s="48"/>
    </row>
    <row r="8" spans="1:5" s="6" customFormat="1" ht="51.75">
      <c r="A8" s="4"/>
      <c r="B8" s="42" t="s">
        <v>271</v>
      </c>
      <c r="C8" s="42"/>
      <c r="D8" s="47">
        <v>6.0184135977337114E-2</v>
      </c>
      <c r="E8" s="56">
        <f>D8*1030.2*12</f>
        <v>744.02036260623231</v>
      </c>
    </row>
    <row r="9" spans="1:5" s="6" customFormat="1" ht="39">
      <c r="A9" s="4"/>
      <c r="B9" s="42" t="s">
        <v>272</v>
      </c>
      <c r="C9" s="42"/>
      <c r="D9" s="47">
        <v>0.17625354107648725</v>
      </c>
      <c r="E9" s="56">
        <f>D9*1030.2*12</f>
        <v>2178.916776203966</v>
      </c>
    </row>
    <row r="10" spans="1:5" s="6" customFormat="1" ht="39">
      <c r="A10" s="4"/>
      <c r="B10" s="42" t="s">
        <v>273</v>
      </c>
      <c r="C10" s="42"/>
      <c r="D10" s="47">
        <v>1.0661189801699718</v>
      </c>
      <c r="E10" s="56">
        <f>D10*1030.2*12</f>
        <v>13179.78928045326</v>
      </c>
    </row>
    <row r="11" spans="1:5" s="6" customFormat="1" ht="51.75">
      <c r="A11" s="4"/>
      <c r="B11" s="42" t="s">
        <v>274</v>
      </c>
      <c r="C11" s="42"/>
      <c r="D11" s="47">
        <v>0.17625354107648725</v>
      </c>
      <c r="E11" s="56">
        <f>D11*1030.2*12</f>
        <v>2178.916776203966</v>
      </c>
    </row>
    <row r="12" spans="1:5" s="6" customFormat="1" ht="39">
      <c r="A12" s="4"/>
      <c r="B12" s="43" t="s">
        <v>275</v>
      </c>
      <c r="C12" s="43"/>
      <c r="D12" s="47"/>
      <c r="E12" s="49"/>
    </row>
    <row r="13" spans="1:5" s="6" customFormat="1" ht="64.5">
      <c r="A13" s="29"/>
      <c r="B13" s="44" t="s">
        <v>276</v>
      </c>
      <c r="C13" s="44"/>
      <c r="D13" s="47">
        <v>6.8781869688385261E-2</v>
      </c>
      <c r="E13" s="56">
        <f t="shared" ref="E13:E24" si="0">D13*1030.2*12</f>
        <v>850.30898583569387</v>
      </c>
    </row>
    <row r="14" spans="1:5" s="6" customFormat="1" ht="64.5">
      <c r="A14" s="29"/>
      <c r="B14" s="44" t="s">
        <v>277</v>
      </c>
      <c r="C14" s="44"/>
      <c r="D14" s="47">
        <v>0.30521954674220958</v>
      </c>
      <c r="E14" s="56">
        <f t="shared" si="0"/>
        <v>3773.2461246458915</v>
      </c>
    </row>
    <row r="15" spans="1:5" s="6" customFormat="1" ht="51.75">
      <c r="A15" s="29"/>
      <c r="B15" s="44" t="s">
        <v>278</v>
      </c>
      <c r="C15" s="44"/>
      <c r="D15" s="47">
        <v>0.18485127478753541</v>
      </c>
      <c r="E15" s="56">
        <f t="shared" si="0"/>
        <v>2285.2053994334278</v>
      </c>
    </row>
    <row r="16" spans="1:5" ht="77.25">
      <c r="A16" s="45"/>
      <c r="B16" s="44" t="s">
        <v>279</v>
      </c>
      <c r="C16" s="44"/>
      <c r="D16" s="47">
        <v>0.13326487252124647</v>
      </c>
      <c r="E16" s="56">
        <f t="shared" si="0"/>
        <v>1647.4736600566575</v>
      </c>
    </row>
    <row r="17" spans="1:5" ht="64.5">
      <c r="A17" s="45"/>
      <c r="B17" s="44" t="s">
        <v>280</v>
      </c>
      <c r="C17" s="44"/>
      <c r="D17" s="47">
        <v>0.13326487252124647</v>
      </c>
      <c r="E17" s="56">
        <f t="shared" si="0"/>
        <v>1647.4736600566575</v>
      </c>
    </row>
    <row r="18" spans="1:5" ht="90">
      <c r="A18" s="45"/>
      <c r="B18" s="44" t="s">
        <v>281</v>
      </c>
      <c r="C18" s="44"/>
      <c r="D18" s="47">
        <v>0.62333569405099154</v>
      </c>
      <c r="E18" s="56">
        <f t="shared" si="0"/>
        <v>7705.9251841359783</v>
      </c>
    </row>
    <row r="19" spans="1:5" ht="90">
      <c r="A19" s="45"/>
      <c r="B19" s="44" t="s">
        <v>282</v>
      </c>
      <c r="C19" s="44"/>
      <c r="D19" s="47">
        <v>0.18485127478753541</v>
      </c>
      <c r="E19" s="56">
        <f t="shared" si="0"/>
        <v>2285.2053994334278</v>
      </c>
    </row>
    <row r="20" spans="1:5" ht="77.25">
      <c r="A20" s="45"/>
      <c r="B20" s="44" t="s">
        <v>283</v>
      </c>
      <c r="C20" s="44"/>
      <c r="D20" s="47">
        <v>0.22783994334277619</v>
      </c>
      <c r="E20" s="56">
        <f t="shared" si="0"/>
        <v>2816.6485155807363</v>
      </c>
    </row>
    <row r="21" spans="1:5" ht="51.75">
      <c r="A21" s="45"/>
      <c r="B21" s="44" t="s">
        <v>284</v>
      </c>
      <c r="C21" s="44"/>
      <c r="D21" s="47">
        <v>6.8781869688385261E-2</v>
      </c>
      <c r="E21" s="56">
        <f t="shared" si="0"/>
        <v>850.30898583569387</v>
      </c>
    </row>
    <row r="22" spans="1:5" ht="39">
      <c r="A22" s="45"/>
      <c r="B22" s="44" t="s">
        <v>285</v>
      </c>
      <c r="C22" s="44"/>
      <c r="D22" s="47">
        <v>3.0092067988668557E-2</v>
      </c>
      <c r="E22" s="56">
        <f t="shared" si="0"/>
        <v>372.01018130311616</v>
      </c>
    </row>
    <row r="23" spans="1:5" ht="39">
      <c r="A23" s="45"/>
      <c r="B23" s="44" t="s">
        <v>286</v>
      </c>
      <c r="C23" s="44"/>
      <c r="D23" s="47">
        <v>6.8781869688385261E-2</v>
      </c>
      <c r="E23" s="56">
        <f t="shared" si="0"/>
        <v>850.30898583569387</v>
      </c>
    </row>
    <row r="24" spans="1:5" ht="64.5">
      <c r="A24" s="45"/>
      <c r="B24" s="44" t="s">
        <v>287</v>
      </c>
      <c r="C24" s="44"/>
      <c r="D24" s="47">
        <v>0.15046033994334276</v>
      </c>
      <c r="E24" s="56">
        <f t="shared" si="0"/>
        <v>1860.0509065155807</v>
      </c>
    </row>
    <row r="25" spans="1:5" ht="64.5">
      <c r="A25" s="45"/>
      <c r="B25" s="44" t="s">
        <v>288</v>
      </c>
      <c r="C25" s="44"/>
      <c r="D25" s="47" t="s">
        <v>299</v>
      </c>
      <c r="E25" s="47" t="s">
        <v>299</v>
      </c>
    </row>
    <row r="26" spans="1:5" ht="153.75">
      <c r="A26" s="45"/>
      <c r="B26" s="44" t="s">
        <v>289</v>
      </c>
      <c r="C26" s="44"/>
      <c r="D26" s="47">
        <v>1.5346954674220963</v>
      </c>
      <c r="E26" s="56">
        <f>D26*1030.2*12</f>
        <v>18972.519246458924</v>
      </c>
    </row>
    <row r="27" spans="1:5" ht="39">
      <c r="A27" s="45"/>
      <c r="B27" s="42" t="s">
        <v>290</v>
      </c>
      <c r="C27" s="42"/>
      <c r="D27" s="47">
        <v>5.1586402266288946E-2</v>
      </c>
      <c r="E27" s="56">
        <f>D27*1030.2*12</f>
        <v>637.73173937677052</v>
      </c>
    </row>
    <row r="28" spans="1:5" ht="90">
      <c r="A28" s="45"/>
      <c r="B28" s="44" t="s">
        <v>291</v>
      </c>
      <c r="C28" s="44"/>
      <c r="D28" s="47">
        <v>0.49436968838526912</v>
      </c>
      <c r="E28" s="56">
        <f>D28*1030.2*12</f>
        <v>6111.5958356940519</v>
      </c>
    </row>
    <row r="29" spans="1:5" ht="77.25">
      <c r="A29" s="45"/>
      <c r="B29" s="44" t="s">
        <v>292</v>
      </c>
      <c r="C29" s="44"/>
      <c r="D29" s="47">
        <v>0.19774787535410765</v>
      </c>
      <c r="E29" s="56">
        <f>D29*1030.2*12</f>
        <v>2444.6383342776207</v>
      </c>
    </row>
    <row r="30" spans="1:5" ht="64.5">
      <c r="A30" s="45"/>
      <c r="B30" s="44" t="s">
        <v>293</v>
      </c>
      <c r="C30" s="44"/>
      <c r="D30" s="47" t="s">
        <v>299</v>
      </c>
      <c r="E30" s="47" t="s">
        <v>299</v>
      </c>
    </row>
    <row r="31" spans="1:5" ht="26.25">
      <c r="A31" s="45"/>
      <c r="B31" s="42" t="s">
        <v>294</v>
      </c>
      <c r="C31" s="42"/>
      <c r="D31" s="47">
        <v>3.9</v>
      </c>
      <c r="E31" s="56">
        <f>D31*1030.2*12</f>
        <v>48213.36</v>
      </c>
    </row>
    <row r="32" spans="1:5" ht="26.25">
      <c r="A32" s="45"/>
      <c r="B32" s="44" t="s">
        <v>295</v>
      </c>
      <c r="C32" s="44"/>
      <c r="D32" s="47" t="s">
        <v>299</v>
      </c>
      <c r="E32" s="47" t="s">
        <v>299</v>
      </c>
    </row>
    <row r="33" spans="1:5" ht="26.25">
      <c r="A33" s="45"/>
      <c r="B33" s="42" t="s">
        <v>296</v>
      </c>
      <c r="C33" s="42"/>
      <c r="D33" s="47" t="s">
        <v>299</v>
      </c>
      <c r="E33" s="47" t="s">
        <v>299</v>
      </c>
    </row>
    <row r="34" spans="1:5" ht="51.75">
      <c r="A34" s="45"/>
      <c r="B34" s="44" t="s">
        <v>297</v>
      </c>
      <c r="C34" s="44"/>
      <c r="D34" s="47">
        <v>0.13326487252124647</v>
      </c>
      <c r="E34" s="56">
        <f>D34*1030.2*12</f>
        <v>1647.4736600566575</v>
      </c>
    </row>
    <row r="35" spans="1:5" ht="64.5">
      <c r="A35" s="45"/>
      <c r="B35" s="44" t="s">
        <v>298</v>
      </c>
      <c r="C35" s="44" t="s">
        <v>339</v>
      </c>
      <c r="D35" s="47">
        <v>40</v>
      </c>
      <c r="E35" s="56">
        <f>24*D35*12</f>
        <v>11520</v>
      </c>
    </row>
    <row r="36" spans="1:5" ht="39">
      <c r="A36" s="45"/>
      <c r="B36" s="44" t="s">
        <v>338</v>
      </c>
      <c r="C36" s="44" t="s">
        <v>339</v>
      </c>
      <c r="D36" s="47">
        <v>192.26</v>
      </c>
      <c r="E36" s="56">
        <f>24*D36*12</f>
        <v>55370.879999999997</v>
      </c>
    </row>
    <row r="37" spans="1:5">
      <c r="A37" s="45"/>
      <c r="B37" s="45" t="s">
        <v>302</v>
      </c>
      <c r="C37" s="45"/>
      <c r="D37" s="45"/>
      <c r="E37" s="39">
        <f>SUM(E8:E36)</f>
        <v>190144.008</v>
      </c>
    </row>
  </sheetData>
  <mergeCells count="1">
    <mergeCell ref="A1:E1"/>
  </mergeCells>
  <phoneticPr fontId="6" type="noConversion"/>
  <pageMargins left="0.7" right="0.7" top="0.32" bottom="0.2800000000000000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7" workbookViewId="0">
      <selection activeCell="G14" sqref="G14"/>
    </sheetView>
  </sheetViews>
  <sheetFormatPr defaultRowHeight="15.75"/>
  <cols>
    <col min="1" max="1" width="4.28515625" style="1" customWidth="1"/>
    <col min="2" max="2" width="34.42578125" style="1" customWidth="1"/>
    <col min="3" max="3" width="7.85546875" style="1" customWidth="1"/>
    <col min="4" max="7" width="22.7109375" style="1" customWidth="1"/>
    <col min="8" max="16384" width="9.140625" style="1"/>
  </cols>
  <sheetData>
    <row r="1" spans="1:7" ht="34.5" customHeight="1">
      <c r="A1" s="64" t="s">
        <v>106</v>
      </c>
      <c r="B1" s="64"/>
      <c r="C1" s="64"/>
      <c r="D1" s="64"/>
    </row>
    <row r="3" spans="1:7" ht="35.1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20.100000000000001" customHeight="1">
      <c r="A4" s="4" t="s">
        <v>8</v>
      </c>
      <c r="B4" s="11" t="s">
        <v>4</v>
      </c>
      <c r="C4" s="5" t="s">
        <v>5</v>
      </c>
      <c r="D4" s="20">
        <v>43516</v>
      </c>
      <c r="E4" s="20">
        <f>D4</f>
        <v>43516</v>
      </c>
      <c r="F4" s="20">
        <f>D4</f>
        <v>43516</v>
      </c>
      <c r="G4" s="20">
        <f>D4</f>
        <v>43516</v>
      </c>
    </row>
    <row r="5" spans="1:7" s="6" customFormat="1" ht="20.100000000000001" customHeight="1">
      <c r="A5" s="4" t="s">
        <v>9</v>
      </c>
      <c r="B5" s="7" t="s">
        <v>99</v>
      </c>
      <c r="C5" s="5" t="s">
        <v>5</v>
      </c>
      <c r="D5" s="5" t="s">
        <v>221</v>
      </c>
      <c r="E5" s="5" t="s">
        <v>222</v>
      </c>
      <c r="F5" s="5" t="s">
        <v>209</v>
      </c>
      <c r="G5" s="5" t="s">
        <v>215</v>
      </c>
    </row>
    <row r="6" spans="1:7" s="6" customFormat="1" ht="20.100000000000001" customHeight="1">
      <c r="A6" s="4" t="s">
        <v>10</v>
      </c>
      <c r="B6" s="7" t="s">
        <v>219</v>
      </c>
      <c r="C6" s="5" t="s">
        <v>5</v>
      </c>
      <c r="D6" s="5" t="s">
        <v>223</v>
      </c>
      <c r="E6" s="5"/>
      <c r="F6" s="5" t="s">
        <v>223</v>
      </c>
      <c r="G6" s="5" t="s">
        <v>223</v>
      </c>
    </row>
    <row r="7" spans="1:7" s="6" customFormat="1" ht="20.100000000000001" customHeight="1">
      <c r="A7" s="4" t="s">
        <v>11</v>
      </c>
      <c r="B7" s="3" t="s">
        <v>70</v>
      </c>
      <c r="C7" s="5" t="s">
        <v>5</v>
      </c>
      <c r="D7" s="5" t="s">
        <v>40</v>
      </c>
      <c r="E7" s="5"/>
      <c r="F7" s="5" t="s">
        <v>231</v>
      </c>
      <c r="G7" s="5" t="s">
        <v>216</v>
      </c>
    </row>
    <row r="8" spans="1:7" s="6" customFormat="1" ht="20.100000000000001" customHeight="1">
      <c r="A8" s="4" t="s">
        <v>12</v>
      </c>
      <c r="B8" s="3" t="s">
        <v>220</v>
      </c>
      <c r="C8" s="5" t="s">
        <v>25</v>
      </c>
      <c r="D8" s="28">
        <v>50.76</v>
      </c>
      <c r="E8" s="28"/>
      <c r="F8" s="28">
        <v>4.7699999999999996</v>
      </c>
      <c r="G8" s="28">
        <v>1452.6</v>
      </c>
    </row>
    <row r="9" spans="1:7" s="6" customFormat="1" ht="63">
      <c r="A9" s="4" t="s">
        <v>131</v>
      </c>
      <c r="B9" s="3" t="s">
        <v>224</v>
      </c>
      <c r="C9" s="5" t="s">
        <v>5</v>
      </c>
      <c r="D9" s="5"/>
      <c r="E9" s="5"/>
      <c r="F9" s="5" t="s">
        <v>230</v>
      </c>
      <c r="G9" s="5"/>
    </row>
    <row r="10" spans="1:7" s="6" customFormat="1" ht="34.5" customHeight="1">
      <c r="A10" s="4" t="s">
        <v>132</v>
      </c>
      <c r="B10" s="7" t="s">
        <v>100</v>
      </c>
      <c r="C10" s="5" t="s">
        <v>5</v>
      </c>
      <c r="D10" s="5" t="s">
        <v>225</v>
      </c>
      <c r="E10" s="5"/>
      <c r="F10" s="5" t="s">
        <v>226</v>
      </c>
      <c r="G10" s="5" t="s">
        <v>227</v>
      </c>
    </row>
    <row r="11" spans="1:7" s="6" customFormat="1" ht="35.1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126">
      <c r="A12" s="4" t="s">
        <v>138</v>
      </c>
      <c r="B12" s="3" t="s">
        <v>102</v>
      </c>
      <c r="C12" s="5" t="s">
        <v>5</v>
      </c>
      <c r="D12" s="5" t="s">
        <v>228</v>
      </c>
      <c r="E12" s="5"/>
      <c r="F12" s="5" t="s">
        <v>229</v>
      </c>
      <c r="G12" s="5" t="s">
        <v>233</v>
      </c>
    </row>
    <row r="13" spans="1:7" s="6" customFormat="1" ht="20.100000000000001" customHeight="1">
      <c r="A13" s="4" t="s">
        <v>139</v>
      </c>
      <c r="B13" s="7" t="s">
        <v>103</v>
      </c>
      <c r="C13" s="5" t="s">
        <v>5</v>
      </c>
      <c r="D13" s="20">
        <v>43282</v>
      </c>
      <c r="E13" s="20"/>
      <c r="F13" s="20">
        <f>D13</f>
        <v>43282</v>
      </c>
      <c r="G13" s="20">
        <f>D13</f>
        <v>43282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4.6040000000000001</v>
      </c>
      <c r="E14" s="5"/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68" t="s">
        <v>105</v>
      </c>
      <c r="B16" s="69"/>
      <c r="C16" s="69"/>
      <c r="D16" s="70"/>
      <c r="F16" s="29"/>
      <c r="G16" s="29"/>
    </row>
    <row r="17" spans="1:7" s="6" customFormat="1" ht="126">
      <c r="A17" s="4" t="s">
        <v>142</v>
      </c>
      <c r="B17" s="7" t="s">
        <v>105</v>
      </c>
      <c r="C17" s="5" t="s">
        <v>5</v>
      </c>
      <c r="D17" s="5" t="s">
        <v>232</v>
      </c>
      <c r="E17" s="5"/>
      <c r="F17" s="5" t="s">
        <v>234</v>
      </c>
      <c r="G17" s="5"/>
    </row>
  </sheetData>
  <mergeCells count="2">
    <mergeCell ref="A1:D1"/>
    <mergeCell ref="A16:D16"/>
  </mergeCells>
  <phoneticPr fontId="6" type="noConversion"/>
  <pageMargins left="0.39370078740157483" right="0.39370078740157483" top="0.31496062992125984" bottom="0.31496062992125984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" customHeight="1">
      <c r="A1" s="71" t="s">
        <v>111</v>
      </c>
      <c r="B1" s="71"/>
      <c r="C1" s="71"/>
      <c r="D1" s="71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>
      <c r="A5" s="4" t="s">
        <v>9</v>
      </c>
      <c r="B5" s="7" t="s">
        <v>238</v>
      </c>
      <c r="C5" s="5" t="s">
        <v>5</v>
      </c>
      <c r="D5" s="5"/>
    </row>
    <row r="6" spans="1:4" s="6" customFormat="1" ht="20.100000000000001" customHeight="1">
      <c r="A6" s="4" t="s">
        <v>10</v>
      </c>
      <c r="B6" s="7" t="s">
        <v>239</v>
      </c>
      <c r="C6" s="5" t="s">
        <v>5</v>
      </c>
      <c r="D6" s="5"/>
    </row>
    <row r="7" spans="1:4" s="6" customFormat="1" ht="47.25">
      <c r="A7" s="4" t="s">
        <v>11</v>
      </c>
      <c r="B7" s="7" t="s">
        <v>240</v>
      </c>
      <c r="C7" s="5" t="s">
        <v>7</v>
      </c>
      <c r="D7" s="5"/>
    </row>
    <row r="8" spans="1:4" s="6" customFormat="1" ht="51" customHeight="1">
      <c r="A8" s="66" t="s">
        <v>171</v>
      </c>
      <c r="B8" s="66"/>
      <c r="C8" s="66"/>
      <c r="D8" s="66"/>
    </row>
    <row r="9" spans="1:4" s="6" customFormat="1" ht="20.100000000000001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20.100000000000001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20.100000000000001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20.100000000000001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pans="1:4" s="6" customFormat="1"/>
  </sheetData>
  <mergeCells count="2">
    <mergeCell ref="A8:D8"/>
    <mergeCell ref="A1:D1"/>
  </mergeCells>
  <phoneticPr fontId="6" type="noConversion"/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G8" sqref="G8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.75" customHeight="1">
      <c r="A1" s="67" t="s">
        <v>116</v>
      </c>
      <c r="B1" s="67"/>
      <c r="C1" s="67"/>
      <c r="D1" s="67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43516</v>
      </c>
    </row>
    <row r="5" spans="1:4" ht="20.100000000000001" customHeight="1">
      <c r="A5" s="66" t="s">
        <v>112</v>
      </c>
      <c r="B5" s="66"/>
      <c r="C5" s="66"/>
      <c r="D5" s="66"/>
    </row>
    <row r="6" spans="1:4" ht="47.25">
      <c r="A6" s="4" t="s">
        <v>9</v>
      </c>
      <c r="B6" s="3" t="s">
        <v>113</v>
      </c>
      <c r="C6" s="5" t="s">
        <v>5</v>
      </c>
      <c r="D6" s="5" t="s">
        <v>235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236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237</v>
      </c>
    </row>
    <row r="9" spans="1:4" ht="20.100000000000001" customHeight="1">
      <c r="A9" s="4" t="s">
        <v>12</v>
      </c>
      <c r="B9" s="7" t="s">
        <v>38</v>
      </c>
      <c r="C9" s="5" t="s">
        <v>5</v>
      </c>
      <c r="D9" s="5"/>
    </row>
  </sheetData>
  <mergeCells count="2">
    <mergeCell ref="A5:D5"/>
    <mergeCell ref="A1:D1"/>
  </mergeCells>
  <phoneticPr fontId="6" type="noConversion"/>
  <pageMargins left="0.7" right="0.7" top="0.3" bottom="0.32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46.5" customHeight="1">
      <c r="A1" s="67" t="s">
        <v>119</v>
      </c>
      <c r="B1" s="67"/>
      <c r="C1" s="67"/>
      <c r="D1" s="67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mergeCells count="1">
    <mergeCell ref="A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topLeftCell="A49" workbookViewId="0">
      <selection activeCell="D11" sqref="D11"/>
    </sheetView>
  </sheetViews>
  <sheetFormatPr defaultRowHeight="15.75"/>
  <cols>
    <col min="1" max="1" width="4.28515625" style="1" customWidth="1"/>
    <col min="2" max="2" width="49.28515625" style="15" customWidth="1"/>
    <col min="3" max="3" width="7.85546875" style="1" customWidth="1"/>
    <col min="4" max="4" width="25.7109375" style="1" customWidth="1"/>
    <col min="5" max="16384" width="9.140625" style="1"/>
  </cols>
  <sheetData>
    <row r="1" spans="1:4" ht="36.75" customHeight="1">
      <c r="A1" s="64" t="s">
        <v>174</v>
      </c>
      <c r="B1" s="64"/>
      <c r="C1" s="64"/>
      <c r="D1" s="64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7" t="s">
        <v>4</v>
      </c>
      <c r="C4" s="5" t="s">
        <v>5</v>
      </c>
      <c r="D4" s="30">
        <v>43516</v>
      </c>
    </row>
    <row r="5" spans="1:4" s="6" customFormat="1" ht="20.100000000000001" customHeight="1">
      <c r="A5" s="4" t="s">
        <v>9</v>
      </c>
      <c r="B5" s="17" t="s">
        <v>120</v>
      </c>
      <c r="C5" s="5" t="s">
        <v>5</v>
      </c>
      <c r="D5" s="30">
        <v>43101</v>
      </c>
    </row>
    <row r="6" spans="1:4" s="6" customFormat="1" ht="20.100000000000001" customHeight="1">
      <c r="A6" s="4" t="s">
        <v>10</v>
      </c>
      <c r="B6" s="17" t="s">
        <v>121</v>
      </c>
      <c r="C6" s="5" t="s">
        <v>5</v>
      </c>
      <c r="D6" s="30">
        <v>43465</v>
      </c>
    </row>
    <row r="7" spans="1:4" s="6" customFormat="1" ht="30" customHeight="1">
      <c r="A7" s="63" t="s">
        <v>175</v>
      </c>
      <c r="B7" s="63"/>
      <c r="C7" s="63"/>
      <c r="D7" s="63"/>
    </row>
    <row r="8" spans="1:4" s="6" customFormat="1" ht="31.5">
      <c r="A8" s="3" t="s">
        <v>129</v>
      </c>
      <c r="B8" s="3" t="s">
        <v>241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242</v>
      </c>
      <c r="C10" s="5"/>
      <c r="D10" s="53">
        <v>34050.769999999997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v>298969.86</v>
      </c>
    </row>
    <row r="12" spans="1:4" s="6" customFormat="1" ht="20.100000000000001" customHeight="1">
      <c r="A12" s="4" t="s">
        <v>15</v>
      </c>
      <c r="B12" s="31" t="s">
        <v>244</v>
      </c>
      <c r="C12" s="5" t="s">
        <v>25</v>
      </c>
      <c r="D12" s="28"/>
    </row>
    <row r="13" spans="1:4" s="6" customFormat="1" ht="20.100000000000001" customHeight="1">
      <c r="A13" s="4" t="s">
        <v>16</v>
      </c>
      <c r="B13" s="31" t="s">
        <v>245</v>
      </c>
      <c r="C13" s="5" t="s">
        <v>25</v>
      </c>
      <c r="D13" s="28"/>
    </row>
    <row r="14" spans="1:4" s="6" customFormat="1" ht="20.100000000000001" customHeight="1">
      <c r="A14" s="4" t="s">
        <v>17</v>
      </c>
      <c r="B14" s="31" t="s">
        <v>243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v>275551.15000000002</v>
      </c>
    </row>
    <row r="16" spans="1:4" s="6" customFormat="1" ht="31.5">
      <c r="A16" s="4" t="s">
        <v>19</v>
      </c>
      <c r="B16" s="31" t="s">
        <v>246</v>
      </c>
      <c r="C16" s="5" t="s">
        <v>25</v>
      </c>
      <c r="D16" s="53">
        <f>D15</f>
        <v>275551.15000000002</v>
      </c>
    </row>
    <row r="17" spans="1:4" s="6" customFormat="1" ht="31.5">
      <c r="A17" s="4" t="s">
        <v>20</v>
      </c>
      <c r="B17" s="31" t="s">
        <v>247</v>
      </c>
      <c r="C17" s="5" t="s">
        <v>25</v>
      </c>
      <c r="D17" s="28">
        <v>0</v>
      </c>
    </row>
    <row r="18" spans="1:4" s="6" customFormat="1" ht="20.100000000000001" customHeight="1">
      <c r="A18" s="4" t="s">
        <v>21</v>
      </c>
      <c r="B18" s="31" t="s">
        <v>248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249</v>
      </c>
      <c r="C19" s="5" t="s">
        <v>25</v>
      </c>
      <c r="D19" s="28">
        <v>0</v>
      </c>
    </row>
    <row r="20" spans="1:4" s="6" customFormat="1" ht="20.100000000000001" customHeight="1">
      <c r="A20" s="4" t="s">
        <v>23</v>
      </c>
      <c r="B20" s="31" t="s">
        <v>250</v>
      </c>
      <c r="C20" s="5" t="s">
        <v>25</v>
      </c>
      <c r="D20" s="28">
        <v>0</v>
      </c>
    </row>
    <row r="21" spans="1:4" s="6" customFormat="1" ht="20.100000000000001" customHeight="1">
      <c r="A21" s="4" t="s">
        <v>24</v>
      </c>
      <c r="B21" s="18" t="s">
        <v>124</v>
      </c>
      <c r="C21" s="5" t="s">
        <v>25</v>
      </c>
      <c r="D21" s="28">
        <f>D8+D9+D15</f>
        <v>275551.15000000002</v>
      </c>
    </row>
    <row r="22" spans="1:4" s="6" customFormat="1" ht="31.5">
      <c r="A22" s="4" t="s">
        <v>147</v>
      </c>
      <c r="B22" s="18" t="s">
        <v>251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252</v>
      </c>
      <c r="C23" s="5" t="s">
        <v>25</v>
      </c>
      <c r="D23" s="28">
        <v>0</v>
      </c>
    </row>
    <row r="24" spans="1:4" s="6" customFormat="1" ht="31.5">
      <c r="A24" s="4" t="s">
        <v>149</v>
      </c>
      <c r="B24" s="9" t="s">
        <v>254</v>
      </c>
      <c r="C24" s="5" t="s">
        <v>25</v>
      </c>
      <c r="D24" s="53">
        <f>D10+D11-D15</f>
        <v>57469.479999999981</v>
      </c>
    </row>
    <row r="25" spans="1:4" s="6" customFormat="1" ht="36" customHeight="1">
      <c r="A25" s="68" t="s">
        <v>200</v>
      </c>
      <c r="B25" s="69"/>
      <c r="C25" s="69"/>
      <c r="D25" s="70"/>
    </row>
    <row r="26" spans="1:4" s="6" customFormat="1" ht="20.100000000000001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>
      <c r="A29" s="4" t="s">
        <v>165</v>
      </c>
      <c r="B29" s="9" t="s">
        <v>180</v>
      </c>
      <c r="C29" s="8" t="s">
        <v>25</v>
      </c>
      <c r="D29" s="37"/>
    </row>
    <row r="30" spans="1:4" s="6" customFormat="1">
      <c r="A30" s="68" t="s">
        <v>125</v>
      </c>
      <c r="B30" s="69"/>
      <c r="C30" s="69"/>
      <c r="D30" s="70"/>
    </row>
    <row r="31" spans="1:4" s="6" customFormat="1" ht="31.5">
      <c r="A31" s="4" t="s">
        <v>166</v>
      </c>
      <c r="B31" s="9" t="s">
        <v>241</v>
      </c>
      <c r="C31" s="8" t="s">
        <v>25</v>
      </c>
      <c r="D31" s="37"/>
    </row>
    <row r="32" spans="1:4" s="6" customFormat="1" ht="31.5">
      <c r="A32" s="4" t="s">
        <v>181</v>
      </c>
      <c r="B32" s="9" t="s">
        <v>258</v>
      </c>
      <c r="C32" s="8" t="s">
        <v>25</v>
      </c>
      <c r="D32" s="37"/>
    </row>
    <row r="33" spans="1:4" s="6" customFormat="1" ht="30" customHeight="1">
      <c r="A33" s="3" t="s">
        <v>182</v>
      </c>
      <c r="B33" s="3" t="s">
        <v>242</v>
      </c>
      <c r="C33" s="8" t="s">
        <v>25</v>
      </c>
      <c r="D33" s="37"/>
    </row>
    <row r="34" spans="1:4" s="6" customFormat="1" ht="31.5">
      <c r="A34" s="4" t="s">
        <v>184</v>
      </c>
      <c r="B34" s="18" t="s">
        <v>251</v>
      </c>
      <c r="C34" s="8" t="s">
        <v>25</v>
      </c>
      <c r="D34" s="37"/>
    </row>
    <row r="35" spans="1:4" s="6" customFormat="1" ht="31.5">
      <c r="A35" s="4" t="s">
        <v>189</v>
      </c>
      <c r="B35" s="18" t="s">
        <v>252</v>
      </c>
      <c r="C35" s="8" t="s">
        <v>25</v>
      </c>
      <c r="D35" s="37"/>
    </row>
    <row r="36" spans="1:4" s="6" customFormat="1" ht="31.5">
      <c r="A36" s="4" t="s">
        <v>190</v>
      </c>
      <c r="B36" s="18" t="s">
        <v>254</v>
      </c>
      <c r="C36" s="8" t="s">
        <v>25</v>
      </c>
      <c r="D36" s="37">
        <f>D43</f>
        <v>0</v>
      </c>
    </row>
    <row r="37" spans="1:4" s="6" customFormat="1" ht="37.5" customHeight="1">
      <c r="A37" s="68" t="s">
        <v>183</v>
      </c>
      <c r="B37" s="69"/>
      <c r="C37" s="69"/>
      <c r="D37" s="70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/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/>
    </row>
    <row r="40" spans="1:4" s="6" customFormat="1" ht="15.75" customHeight="1">
      <c r="A40" s="4" t="s">
        <v>193</v>
      </c>
      <c r="B40" s="9" t="s">
        <v>259</v>
      </c>
      <c r="C40" s="5" t="s">
        <v>104</v>
      </c>
      <c r="D40" s="37"/>
    </row>
    <row r="41" spans="1:4" s="6" customFormat="1">
      <c r="A41" s="4" t="s">
        <v>194</v>
      </c>
      <c r="B41" s="9" t="s">
        <v>185</v>
      </c>
      <c r="C41" s="5" t="s">
        <v>25</v>
      </c>
      <c r="D41" s="37"/>
    </row>
    <row r="42" spans="1:4" s="6" customFormat="1">
      <c r="A42" s="4" t="s">
        <v>195</v>
      </c>
      <c r="B42" s="9" t="s">
        <v>186</v>
      </c>
      <c r="C42" s="5" t="s">
        <v>25</v>
      </c>
      <c r="D42" s="37"/>
    </row>
    <row r="43" spans="1:4" s="6" customFormat="1">
      <c r="A43" s="4" t="s">
        <v>196</v>
      </c>
      <c r="B43" s="18" t="s">
        <v>253</v>
      </c>
      <c r="C43" s="8" t="s">
        <v>25</v>
      </c>
      <c r="D43" s="37">
        <f>D41-D42</f>
        <v>0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37"/>
    </row>
    <row r="45" spans="1:4" s="6" customFormat="1" ht="31.5">
      <c r="A45" s="4" t="s">
        <v>198</v>
      </c>
      <c r="B45" s="19" t="s">
        <v>260</v>
      </c>
      <c r="C45" s="8" t="s">
        <v>25</v>
      </c>
      <c r="D45" s="37"/>
    </row>
    <row r="46" spans="1:4" s="6" customFormat="1" ht="31.5">
      <c r="A46" s="4" t="s">
        <v>199</v>
      </c>
      <c r="B46" s="19" t="s">
        <v>187</v>
      </c>
      <c r="C46" s="8" t="s">
        <v>25</v>
      </c>
      <c r="D46" s="37"/>
    </row>
    <row r="47" spans="1:4" s="6" customFormat="1" ht="47.25">
      <c r="A47" s="4" t="s">
        <v>201</v>
      </c>
      <c r="B47" s="19" t="s">
        <v>261</v>
      </c>
      <c r="C47" s="8" t="s">
        <v>25</v>
      </c>
      <c r="D47" s="37"/>
    </row>
    <row r="48" spans="1:4" s="6" customFormat="1" ht="37.5" customHeight="1">
      <c r="A48" s="68" t="s">
        <v>200</v>
      </c>
      <c r="B48" s="69"/>
      <c r="C48" s="69"/>
      <c r="D48" s="70"/>
    </row>
    <row r="49" spans="1:4" s="6" customFormat="1">
      <c r="A49" s="3" t="s">
        <v>202</v>
      </c>
      <c r="B49" s="3" t="s">
        <v>177</v>
      </c>
      <c r="C49" s="8" t="s">
        <v>6</v>
      </c>
      <c r="D49" s="36"/>
    </row>
    <row r="50" spans="1:4" s="6" customFormat="1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2" t="s">
        <v>262</v>
      </c>
      <c r="B53" s="73"/>
      <c r="C53" s="73"/>
      <c r="D53" s="74"/>
    </row>
    <row r="54" spans="1:4" ht="31.5">
      <c r="A54" s="32" t="s">
        <v>263</v>
      </c>
      <c r="B54" s="33" t="s">
        <v>264</v>
      </c>
      <c r="C54" s="34" t="s">
        <v>6</v>
      </c>
      <c r="D54" s="38"/>
    </row>
    <row r="55" spans="1:4">
      <c r="A55" s="32" t="s">
        <v>265</v>
      </c>
      <c r="B55" s="33" t="s">
        <v>203</v>
      </c>
      <c r="C55" s="34" t="s">
        <v>6</v>
      </c>
      <c r="D55" s="38"/>
    </row>
    <row r="56" spans="1:4" ht="31.5">
      <c r="A56" s="32" t="s">
        <v>266</v>
      </c>
      <c r="B56" s="33" t="s">
        <v>267</v>
      </c>
      <c r="C56" s="34" t="s">
        <v>25</v>
      </c>
      <c r="D56" s="39"/>
    </row>
  </sheetData>
  <mergeCells count="7">
    <mergeCell ref="A53:D53"/>
    <mergeCell ref="A25:D25"/>
    <mergeCell ref="A1:D1"/>
    <mergeCell ref="A7:D7"/>
    <mergeCell ref="A30:D30"/>
    <mergeCell ref="A37:D37"/>
    <mergeCell ref="A48:D48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Лист1</vt:lpstr>
      <vt:lpstr>2.1</vt:lpstr>
      <vt:lpstr>2.2.</vt:lpstr>
      <vt:lpstr>2.3.</vt:lpstr>
      <vt:lpstr>2.4</vt:lpstr>
      <vt:lpstr>2.5</vt:lpstr>
      <vt:lpstr>2.6</vt:lpstr>
      <vt:lpstr>2.7</vt:lpstr>
      <vt:lpstr>2.8_1</vt:lpstr>
      <vt:lpstr>2.8_2</vt:lpstr>
      <vt:lpstr>'2.1'!Заголовки_для_печати</vt:lpstr>
      <vt:lpstr>'2.2.'!Заголовки_для_печати</vt:lpstr>
      <vt:lpstr>'2.8_1'!Заголовки_для_печати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2017-03-30T07:08:11Z</cp:lastPrinted>
  <dcterms:created xsi:type="dcterms:W3CDTF">2006-09-16T00:00:00Z</dcterms:created>
  <dcterms:modified xsi:type="dcterms:W3CDTF">2019-02-20T10:18:44Z</dcterms:modified>
</cp:coreProperties>
</file>