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C21" i="13"/>
  <c r="C19"/>
  <c r="C10"/>
  <c r="C7"/>
  <c r="D16" i="12"/>
  <c r="G13" i="8"/>
  <c r="F13"/>
  <c r="E13"/>
  <c r="G4"/>
  <c r="F4"/>
  <c r="E4"/>
  <c r="D43" i="12"/>
  <c r="D36"/>
  <c r="D24"/>
  <c r="A13" i="14"/>
  <c r="E36" i="7"/>
  <c r="E8"/>
  <c r="E9"/>
  <c r="E10"/>
  <c r="E11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4"/>
  <c r="E35"/>
  <c r="E37"/>
  <c r="D21" i="12"/>
</calcChain>
</file>

<file path=xl/sharedStrings.xml><?xml version="1.0" encoding="utf-8"?>
<sst xmlns="http://schemas.openxmlformats.org/spreadsheetml/2006/main" count="676" uniqueCount="343">
  <si>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</si>
  <si>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</si>
  <si>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</si>
  <si>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</si>
  <si>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</si>
  <si>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</si>
  <si>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</si>
  <si>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</si>
  <si>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</si>
  <si>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</si>
  <si>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</si>
  <si>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</si>
  <si>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</si>
  <si>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</si>
  <si>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</si>
  <si>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</si>
  <si>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</si>
  <si>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</si>
  <si>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</si>
  <si>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</si>
  <si>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</si>
  <si>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</si>
  <si>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</si>
  <si>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</si>
  <si>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</si>
  <si>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</si>
  <si>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</si>
  <si>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</si>
  <si>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</si>
  <si>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</si>
  <si>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</si>
  <si>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</si>
  <si>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</si>
  <si>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</si>
  <si>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</si>
  <si>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</si>
  <si>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</si>
  <si>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</si>
  <si>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</si>
  <si>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</si>
  <si>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</si>
  <si>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</si>
  <si>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</si>
  <si>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</si>
  <si>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</si>
  <si>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</si>
  <si>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</si>
  <si>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</si>
  <si>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</si>
  <si>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</si>
  <si>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</si>
  <si>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</si>
  <si>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</si>
  <si>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</si>
  <si>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</si>
  <si>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</si>
  <si>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</si>
  <si>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</si>
  <si>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</si>
  <si>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</si>
  <si>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</si>
  <si>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</si>
  <si>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</si>
  <si>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</si>
  <si>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</si>
  <si>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</si>
  <si>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</si>
  <si>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</si>
  <si>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</si>
  <si>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</si>
  <si>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</si>
  <si>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</si>
  <si>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</si>
  <si>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</si>
  <si>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</si>
  <si>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</si>
  <si>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</si>
  <si>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</si>
  <si>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</si>
  <si>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</si>
  <si>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</si>
  <si>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</si>
  <si>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</si>
  <si>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</si>
  <si>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</si>
  <si>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</si>
  <si>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</si>
  <si>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</si>
  <si>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</si>
  <si>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</si>
  <si>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</si>
  <si>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</si>
  <si>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</si>
  <si>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</si>
  <si>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</si>
  <si>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</si>
  <si>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</si>
  <si>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</si>
  <si>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</si>
  <si>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</si>
  <si>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</si>
  <si>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</si>
  <si>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</si>
  <si>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</si>
  <si>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</si>
  <si>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</si>
  <si>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</si>
  <si>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</si>
  <si>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</si>
  <si>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</si>
  <si>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</si>
  <si>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</si>
  <si>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</si>
  <si>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</si>
  <si>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</si>
  <si>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</si>
  <si>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</si>
  <si>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</si>
  <si>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</si>
  <si>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</si>
  <si>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</si>
  <si>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</si>
  <si>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</si>
  <si>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</si>
  <si>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</si>
  <si>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</si>
  <si>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</si>
  <si>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</si>
  <si>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</si>
  <si>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</si>
  <si>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</si>
  <si>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</si>
  <si>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</si>
  <si>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</si>
  <si>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</si>
  <si>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</si>
  <si>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</si>
  <si>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</si>
  <si>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</si>
  <si>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</si>
  <si>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</si>
  <si>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</si>
  <si>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</si>
  <si>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</si>
  <si>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</si>
  <si>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</si>
  <si>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</si>
  <si>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</si>
  <si>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</si>
  <si>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</si>
  <si>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</si>
  <si>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</si>
  <si>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</si>
  <si>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</si>
  <si>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</si>
  <si>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</si>
  <si>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</si>
  <si>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</si>
  <si>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</si>
  <si>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</si>
  <si>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</si>
  <si>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</si>
  <si>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</si>
  <si>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</si>
  <si>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</si>
  <si>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</si>
  <si>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</si>
  <si>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</si>
  <si>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</si>
  <si>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</si>
  <si>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</si>
  <si>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</si>
  <si>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</si>
  <si>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</si>
  <si>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</si>
  <si>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</si>
  <si>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</si>
  <si>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</si>
  <si>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</si>
  <si>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</si>
  <si>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</si>
  <si>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</si>
  <si>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</si>
  <si>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</si>
  <si>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</si>
  <si>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</si>
  <si>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</si>
  <si>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</si>
  <si>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</si>
  <si>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</si>
  <si>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</si>
  <si>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</si>
  <si>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</si>
  <si>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</si>
  <si>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</si>
  <si>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</si>
  <si>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</si>
  <si>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</si>
  <si>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</si>
  <si>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</si>
  <si>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</si>
  <si>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</si>
  <si>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</si>
  <si>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</si>
  <si>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</si>
  <si>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</si>
  <si>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</si>
  <si>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</si>
  <si>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</si>
  <si>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</si>
  <si>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</si>
  <si>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</si>
  <si>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</si>
  <si>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</si>
  <si>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</si>
  <si>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</si>
  <si>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</si>
  <si>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</si>
  <si>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</si>
  <si>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</si>
  <si>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</si>
  <si>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</si>
  <si>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</si>
  <si>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</si>
  <si>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</si>
  <si>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</si>
  <si>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</si>
  <si>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</si>
  <si>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</si>
  <si>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</si>
  <si>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Одноставочный тариф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</si>
  <si>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</si>
  <si>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</si>
  <si>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</si>
  <si>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</si>
  <si>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</si>
  <si>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</si>
  <si>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</si>
  <si>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</si>
  <si>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</si>
  <si>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</si>
  <si>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</si>
  <si>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</si>
  <si>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</si>
  <si>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</si>
  <si>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</si>
  <si>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</si>
  <si>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</si>
  <si>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</si>
  <si>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</si>
  <si>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</si>
  <si>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</si>
  <si>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</si>
  <si>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</si>
  <si>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</si>
  <si>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</si>
  <si>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</si>
  <si>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</si>
  <si>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</si>
  <si>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</si>
  <si>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</si>
  <si>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</si>
  <si>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</si>
  <si>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</si>
  <si>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</si>
  <si>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</si>
  <si>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</si>
  <si>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</si>
  <si>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</si>
  <si>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</si>
  <si>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</si>
  <si>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</si>
  <si>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</si>
  <si>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</si>
  <si>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</si>
  <si>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</si>
  <si>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</si>
  <si>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</si>
  <si>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</si>
  <si>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</si>
  <si>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</si>
  <si>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</si>
  <si>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</si>
  <si>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</si>
  <si>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</si>
  <si>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</si>
  <si>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</si>
  <si>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</si>
  <si>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</si>
  <si>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</si>
  <si>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</si>
  <si>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</si>
  <si>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</si>
  <si>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</si>
  <si>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</si>
  <si>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</si>
  <si>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</si>
  <si>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</si>
  <si>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</si>
  <si>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</si>
  <si>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</si>
  <si>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</si>
  <si>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</si>
  <si>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руб. с 1 квартиры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</si>
  <si>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</si>
  <si>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</si>
  <si>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</si>
  <si>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</si>
  <si>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</si>
  <si>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</si>
  <si>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</si>
  <si>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</si>
  <si>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</si>
  <si>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</si>
  <si>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</si>
  <si>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</si>
  <si>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</si>
  <si>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Общие работы, выполняемые для надлежащего содержания систем водоснабжения (холодного), отопления и водоотведения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</si>
  <si>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</si>
  <si>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</si>
  <si>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</si>
  <si>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</si>
  <si>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ж/б блоки</t>
  </si>
  <si>
    <t>железобетонные</t>
  </si>
  <si>
    <t>кирпичные</t>
  </si>
  <si>
    <t>соответствует материалу стен</t>
  </si>
  <si>
    <t>шиферная</t>
  </si>
  <si>
    <t>емкостной</t>
  </si>
  <si>
    <t>Прочистка системы канализации</t>
  </si>
  <si>
    <t>Работы, выполняемые в целях надлежащего содержания систем внутридомового газового оборудования</t>
  </si>
  <si>
    <t>1 раз в год</t>
  </si>
  <si>
    <t>Архангельская обл., МО "Каргопольский муниципальный район", г. Каргополь, пер. Ленинградский, д.8б</t>
  </si>
  <si>
    <t>На специальном счете регионального оператора</t>
  </si>
  <si>
    <t>Прочие работы и услуги</t>
  </si>
  <si>
    <t>промывка, опрессовка системы</t>
  </si>
  <si>
    <t>Стандарт 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</si>
  <si>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</si>
  <si>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</si>
  <si>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Протокол общего собрания собственников от 04.12.2009г.</t>
  </si>
  <si>
    <t>Договор управления от 20.02.2014г.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</si>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</sst>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G17" sqref="G17"/>
    </sheetView>
  </sheetViews>
  <sheetFormatPr defaultRowHeight="15"/>
  <cols>
    <col min="1" max="16384" width="9.140625" style="54"/>
  </cols>
  <sheetData>
    <row r="1" spans="1:9" ht="90.75" customHeight="1">
      <c r="A1" s="57" t="s">
        <v>340</v>
      </c>
      <c r="B1" s="57"/>
      <c r="C1" s="57"/>
      <c r="D1" s="57"/>
      <c r="E1" s="57"/>
      <c r="F1" s="57"/>
      <c r="G1" s="57"/>
      <c r="H1" s="57"/>
      <c r="I1" s="57"/>
    </row>
    <row r="6" spans="1:9" ht="63" customHeight="1">
      <c r="A6" s="58" t="s">
        <v>335</v>
      </c>
      <c r="B6" s="58"/>
      <c r="C6" s="58"/>
      <c r="D6" s="58"/>
      <c r="E6" s="58"/>
      <c r="F6" s="58"/>
      <c r="G6" s="58"/>
      <c r="H6" s="58"/>
      <c r="I6" s="58"/>
    </row>
    <row r="7" spans="1:9" ht="39.75" customHeight="1">
      <c r="A7" s="58" t="s">
        <v>336</v>
      </c>
      <c r="B7" s="58"/>
      <c r="C7" s="58"/>
      <c r="D7" s="58"/>
      <c r="E7" s="58"/>
      <c r="F7" s="58"/>
      <c r="G7" s="58"/>
      <c r="H7" s="58"/>
      <c r="I7" s="58"/>
    </row>
    <row r="12" spans="1:9">
      <c r="A12" s="54" t="s">
        <v>337</v>
      </c>
    </row>
    <row r="13" spans="1:9" ht="44.25" customHeight="1">
      <c r="A13" s="57" t="str">
        <f ca="1">'2.1'!D13</f>
        <v>Архангельская обл., МО "Каргопольский муниципальный район", г. Каргополь, пер. Ленинградский, д.8б</v>
      </c>
      <c r="B13" s="57"/>
      <c r="C13" s="57"/>
      <c r="D13" s="57"/>
      <c r="E13" s="57"/>
      <c r="F13" s="57"/>
      <c r="G13" s="57"/>
      <c r="H13" s="57"/>
      <c r="I13" s="57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opLeftCell="A12" workbookViewId="0">
      <selection activeCell="C22" sqref="C22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1" t="s">
        <v>255</v>
      </c>
      <c r="B1" s="72"/>
      <c r="C1" s="72"/>
      <c r="D1" s="73"/>
    </row>
    <row r="2" spans="1:4" s="6" customFormat="1" ht="63">
      <c r="A2" s="4" t="s">
        <v>153</v>
      </c>
      <c r="B2" s="19" t="s">
        <v>256</v>
      </c>
      <c r="C2" s="19" t="s">
        <v>304</v>
      </c>
      <c r="D2" s="19" t="s">
        <v>257</v>
      </c>
    </row>
    <row r="3" spans="1:4" s="6" customFormat="1" ht="20.100000000000001" customHeight="1">
      <c r="A3" s="4"/>
      <c r="B3" s="29" t="s">
        <v>305</v>
      </c>
      <c r="C3" s="56">
        <v>88315.03</v>
      </c>
      <c r="D3" s="53" t="s">
        <v>306</v>
      </c>
    </row>
    <row r="4" spans="1:4" s="6" customFormat="1" ht="20.100000000000001" customHeight="1">
      <c r="A4" s="4"/>
      <c r="B4" s="49" t="s">
        <v>313</v>
      </c>
      <c r="C4" s="56">
        <v>9252</v>
      </c>
      <c r="D4" s="53" t="s">
        <v>330</v>
      </c>
    </row>
    <row r="5" spans="1:4" s="6" customFormat="1" ht="20.100000000000001" customHeight="1">
      <c r="A5" s="4"/>
      <c r="B5" s="19" t="s">
        <v>307</v>
      </c>
      <c r="C5" s="56">
        <v>14400</v>
      </c>
      <c r="D5" s="53" t="s">
        <v>308</v>
      </c>
    </row>
    <row r="6" spans="1:4" s="6" customFormat="1" ht="31.5">
      <c r="A6" s="4"/>
      <c r="B6" s="19" t="s">
        <v>311</v>
      </c>
      <c r="C6" s="56">
        <v>1512.5</v>
      </c>
      <c r="D6" s="53" t="s">
        <v>315</v>
      </c>
    </row>
    <row r="7" spans="1:4" s="6" customFormat="1" ht="63">
      <c r="A7" s="4"/>
      <c r="B7" s="19" t="s">
        <v>317</v>
      </c>
      <c r="C7" s="56">
        <f>4920.3+1707.2+2400</f>
        <v>9027.5</v>
      </c>
      <c r="D7" s="53" t="s">
        <v>315</v>
      </c>
    </row>
    <row r="8" spans="1:4" s="6" customFormat="1" ht="15.75">
      <c r="A8" s="4"/>
      <c r="B8" s="31" t="s">
        <v>328</v>
      </c>
      <c r="C8" s="56"/>
      <c r="D8" s="53"/>
    </row>
    <row r="9" spans="1:4" s="6" customFormat="1" ht="47.25">
      <c r="A9" s="4"/>
      <c r="B9" s="19" t="s">
        <v>310</v>
      </c>
      <c r="C9" s="56">
        <v>107938.41</v>
      </c>
      <c r="D9" s="53"/>
    </row>
    <row r="10" spans="1:4" s="6" customFormat="1" ht="47.25">
      <c r="A10" s="4"/>
      <c r="B10" s="19" t="s">
        <v>312</v>
      </c>
      <c r="C10" s="56">
        <f>1229+5490</f>
        <v>6719</v>
      </c>
      <c r="D10" s="53" t="s">
        <v>315</v>
      </c>
    </row>
    <row r="11" spans="1:4" s="6" customFormat="1" ht="15.75">
      <c r="A11" s="4"/>
      <c r="B11" s="31" t="s">
        <v>334</v>
      </c>
      <c r="C11" s="52">
        <v>1848</v>
      </c>
      <c r="D11" s="53"/>
    </row>
    <row r="12" spans="1:4" s="6" customFormat="1" ht="47.25">
      <c r="A12" s="4"/>
      <c r="B12" s="19" t="s">
        <v>314</v>
      </c>
      <c r="C12" s="52"/>
      <c r="D12" s="53" t="s">
        <v>315</v>
      </c>
    </row>
    <row r="13" spans="1:4" s="6" customFormat="1" ht="50.25" customHeight="1">
      <c r="A13" s="4"/>
      <c r="B13" s="19" t="s">
        <v>329</v>
      </c>
      <c r="C13" s="56">
        <v>28965.599999999999</v>
      </c>
      <c r="D13" s="53"/>
    </row>
    <row r="14" spans="1:4" s="6" customFormat="1" ht="20.100000000000001" customHeight="1">
      <c r="A14" s="4"/>
      <c r="B14" s="19" t="s">
        <v>309</v>
      </c>
      <c r="C14" s="56">
        <v>71824.490000000005</v>
      </c>
      <c r="D14" s="53"/>
    </row>
    <row r="15" spans="1:4" s="6" customFormat="1" ht="31.5">
      <c r="A15" s="4"/>
      <c r="B15" s="19" t="s">
        <v>320</v>
      </c>
      <c r="C15" s="52"/>
      <c r="D15" s="53"/>
    </row>
    <row r="16" spans="1:4" s="6" customFormat="1" ht="15.75">
      <c r="A16" s="4"/>
      <c r="B16" s="31" t="s">
        <v>321</v>
      </c>
      <c r="C16" s="52"/>
      <c r="D16" s="53"/>
    </row>
    <row r="17" spans="1:4" s="6" customFormat="1" ht="31.5">
      <c r="A17" s="4"/>
      <c r="B17" s="19" t="s">
        <v>318</v>
      </c>
      <c r="C17" s="52"/>
      <c r="D17" s="53"/>
    </row>
    <row r="18" spans="1:4" s="6" customFormat="1" ht="20.100000000000001" customHeight="1">
      <c r="A18" s="4"/>
      <c r="B18" s="31" t="s">
        <v>319</v>
      </c>
      <c r="C18" s="52"/>
      <c r="D18" s="53"/>
    </row>
    <row r="19" spans="1:4" s="6" customFormat="1" ht="99.75" customHeight="1">
      <c r="A19" s="4"/>
      <c r="B19" s="31" t="s">
        <v>342</v>
      </c>
      <c r="C19" s="52">
        <f>12692.7+14480.7+2400</f>
        <v>29573.4</v>
      </c>
      <c r="D19" s="53"/>
    </row>
    <row r="20" spans="1:4" s="6" customFormat="1" ht="20.100000000000001" customHeight="1">
      <c r="A20" s="4"/>
      <c r="B20" s="9" t="s">
        <v>333</v>
      </c>
      <c r="C20" s="52"/>
      <c r="D20" s="53"/>
    </row>
    <row r="21" spans="1:4" s="6" customFormat="1" ht="20.100000000000001" customHeight="1">
      <c r="A21" s="4"/>
      <c r="B21" s="31" t="s">
        <v>341</v>
      </c>
      <c r="C21" s="52">
        <f>SUM(C3:C19)</f>
        <v>369375.93</v>
      </c>
      <c r="D21" s="53"/>
    </row>
  </sheetData>
  <mergeCells count="1">
    <mergeCell ref="A1:D1"/>
  </mergeCells>
  <phoneticPr fontId="6" type="noConversion"/>
  <pageMargins left="0.75" right="0.75" top="1" bottom="1" header="0.5" footer="0.5"/>
  <pageSetup paperSize="9" scale="9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H8" sqref="H8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0" t="s">
        <v>126</v>
      </c>
      <c r="B1" s="60"/>
      <c r="C1" s="60"/>
      <c r="D1" s="60"/>
    </row>
    <row r="2" spans="1:4" s="13" customFormat="1">
      <c r="D2" s="22"/>
    </row>
    <row r="3" spans="1:4" s="13" customFormat="1">
      <c r="A3" s="61" t="s">
        <v>26</v>
      </c>
      <c r="B3" s="61"/>
      <c r="C3" s="61"/>
      <c r="D3" s="61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59" t="s">
        <v>27</v>
      </c>
      <c r="B7" s="59"/>
      <c r="C7" s="59"/>
      <c r="D7" s="59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338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339</v>
      </c>
    </row>
    <row r="10" spans="1:4" s="6" customFormat="1">
      <c r="A10" s="59" t="s">
        <v>50</v>
      </c>
      <c r="B10" s="59"/>
      <c r="C10" s="59"/>
      <c r="D10" s="59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332</v>
      </c>
    </row>
    <row r="12" spans="1:4" s="6" customFormat="1">
      <c r="A12" s="59" t="s">
        <v>31</v>
      </c>
      <c r="B12" s="59"/>
      <c r="C12" s="59"/>
      <c r="D12" s="59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331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1990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268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3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3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3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36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0">
        <v>1990</v>
      </c>
    </row>
    <row r="26" spans="1:4" s="6" customFormat="1">
      <c r="A26" s="4" t="s">
        <v>147</v>
      </c>
      <c r="B26" s="4" t="s">
        <v>47</v>
      </c>
      <c r="C26" s="5" t="s">
        <v>7</v>
      </c>
      <c r="D26" s="50">
        <v>1860</v>
      </c>
    </row>
    <row r="27" spans="1:4" s="6" customFormat="1">
      <c r="A27" s="4" t="s">
        <v>148</v>
      </c>
      <c r="B27" s="4" t="s">
        <v>48</v>
      </c>
      <c r="C27" s="5" t="s">
        <v>7</v>
      </c>
      <c r="D27" s="50"/>
    </row>
    <row r="28" spans="1:4" s="6" customFormat="1" ht="31.5">
      <c r="A28" s="4" t="s">
        <v>149</v>
      </c>
      <c r="B28" s="4" t="s">
        <v>49</v>
      </c>
      <c r="C28" s="5" t="s">
        <v>7</v>
      </c>
      <c r="D28" s="50">
        <v>711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59" t="s">
        <v>41</v>
      </c>
      <c r="B37" s="59"/>
      <c r="C37" s="59"/>
      <c r="D37" s="59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63" t="s">
        <v>94</v>
      </c>
      <c r="B1" s="63"/>
      <c r="C1" s="63"/>
      <c r="D1" s="63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59" t="s">
        <v>52</v>
      </c>
      <c r="B5" s="59"/>
      <c r="C5" s="59"/>
      <c r="D5" s="59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322</v>
      </c>
    </row>
    <row r="7" spans="1:4" s="6" customFormat="1" ht="20.100000000000001" customHeight="1">
      <c r="A7" s="59" t="s">
        <v>167</v>
      </c>
      <c r="B7" s="59"/>
      <c r="C7" s="59"/>
      <c r="D7" s="59"/>
    </row>
    <row r="8" spans="1:4" s="6" customFormat="1" ht="19.5" customHeight="1">
      <c r="A8" s="4" t="s">
        <v>10</v>
      </c>
      <c r="B8" s="3" t="s">
        <v>168</v>
      </c>
      <c r="C8" s="5" t="s">
        <v>5</v>
      </c>
      <c r="D8" s="4" t="s">
        <v>323</v>
      </c>
    </row>
    <row r="9" spans="1:4" s="6" customFormat="1" ht="20.100000000000001" customHeight="1">
      <c r="A9" s="4" t="s">
        <v>11</v>
      </c>
      <c r="B9" s="3" t="s">
        <v>39</v>
      </c>
      <c r="C9" s="5" t="s">
        <v>5</v>
      </c>
      <c r="D9" s="51" t="s">
        <v>324</v>
      </c>
    </row>
    <row r="10" spans="1:4" s="6" customFormat="1" ht="20.100000000000001" customHeight="1">
      <c r="A10" s="59" t="s">
        <v>95</v>
      </c>
      <c r="B10" s="59"/>
      <c r="C10" s="59"/>
      <c r="D10" s="59"/>
    </row>
    <row r="11" spans="1:4" s="6" customFormat="1" ht="31.5">
      <c r="A11" s="4" t="s">
        <v>130</v>
      </c>
      <c r="B11" s="3" t="s">
        <v>54</v>
      </c>
      <c r="C11" s="5" t="s">
        <v>5</v>
      </c>
      <c r="D11" s="4" t="s">
        <v>325</v>
      </c>
    </row>
    <row r="12" spans="1:4" s="6" customFormat="1" ht="20.100000000000001" customHeight="1">
      <c r="A12" s="62" t="s">
        <v>55</v>
      </c>
      <c r="B12" s="62"/>
      <c r="C12" s="62"/>
      <c r="D12" s="62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1" t="s">
        <v>326</v>
      </c>
    </row>
    <row r="15" spans="1:4" s="6" customFormat="1" ht="20.100000000000001" customHeight="1">
      <c r="A15" s="62" t="s">
        <v>58</v>
      </c>
      <c r="B15" s="62"/>
      <c r="C15" s="62"/>
      <c r="D15" s="62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59" t="s">
        <v>60</v>
      </c>
      <c r="B17" s="59"/>
      <c r="C17" s="59"/>
      <c r="D17" s="59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59" t="s">
        <v>96</v>
      </c>
      <c r="B20" s="59"/>
      <c r="C20" s="59"/>
      <c r="D20" s="59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62" t="s">
        <v>66</v>
      </c>
      <c r="B24" s="62"/>
      <c r="C24" s="62"/>
      <c r="D24" s="62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62" t="s">
        <v>73</v>
      </c>
      <c r="B43" s="62"/>
      <c r="C43" s="62"/>
      <c r="D43" s="62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62" t="s">
        <v>76</v>
      </c>
      <c r="B46" s="62"/>
      <c r="C46" s="62"/>
      <c r="D46" s="62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62" t="s">
        <v>78</v>
      </c>
      <c r="B48" s="62"/>
      <c r="C48" s="62"/>
      <c r="D48" s="62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62" t="s">
        <v>80</v>
      </c>
      <c r="B50" s="62"/>
      <c r="C50" s="62"/>
      <c r="D50" s="62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59" t="s">
        <v>82</v>
      </c>
      <c r="B52" s="59"/>
      <c r="C52" s="59"/>
      <c r="D52" s="59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62" t="s">
        <v>85</v>
      </c>
      <c r="B55" s="62"/>
      <c r="C55" s="62"/>
      <c r="D55" s="62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327</v>
      </c>
    </row>
    <row r="57" spans="1:4" s="6" customFormat="1" ht="20.100000000000001" customHeight="1">
      <c r="A57" s="62" t="s">
        <v>87</v>
      </c>
      <c r="B57" s="62"/>
      <c r="C57" s="62"/>
      <c r="D57" s="62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62" t="s">
        <v>89</v>
      </c>
      <c r="B59" s="62"/>
      <c r="C59" s="62"/>
      <c r="D59" s="62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62" t="s">
        <v>91</v>
      </c>
      <c r="B61" s="62"/>
      <c r="C61" s="62"/>
      <c r="D61" s="62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59" t="s">
        <v>97</v>
      </c>
      <c r="B63" s="59"/>
      <c r="C63" s="59"/>
      <c r="D63" s="59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15:D15"/>
    <mergeCell ref="A1:D1"/>
    <mergeCell ref="A5:D5"/>
    <mergeCell ref="A10:D10"/>
    <mergeCell ref="A12:D12"/>
    <mergeCell ref="A7:D7"/>
    <mergeCell ref="A17:D17"/>
    <mergeCell ref="A57:D57"/>
    <mergeCell ref="A59:D59"/>
    <mergeCell ref="A20:D20"/>
    <mergeCell ref="A24:D24"/>
    <mergeCell ref="A43:D43"/>
    <mergeCell ref="A46:D46"/>
    <mergeCell ref="A63:D63"/>
    <mergeCell ref="A48:D48"/>
    <mergeCell ref="A52:D52"/>
    <mergeCell ref="A55:D55"/>
    <mergeCell ref="A50:D50"/>
    <mergeCell ref="A61:D61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29" workbookViewId="0">
      <selection activeCell="D38" sqref="D38"/>
    </sheetView>
  </sheetViews>
  <sheetFormatPr defaultRowHeight="15.75"/>
  <cols>
    <col min="1" max="1" width="4.28515625" style="1" customWidth="1"/>
    <col min="2" max="2" width="47.85546875" style="1" customWidth="1"/>
    <col min="3" max="3" width="11.42578125" style="1" customWidth="1"/>
    <col min="4" max="4" width="14.85546875" style="1" customWidth="1"/>
    <col min="5" max="5" width="17.28515625" style="1" customWidth="1"/>
    <col min="6" max="16384" width="9.140625" style="1"/>
  </cols>
  <sheetData>
    <row r="1" spans="1:5" ht="64.5" customHeight="1">
      <c r="A1" s="60" t="s">
        <v>98</v>
      </c>
      <c r="B1" s="60"/>
      <c r="C1" s="60"/>
      <c r="D1" s="60"/>
      <c r="E1" s="60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300</v>
      </c>
      <c r="E3" s="2" t="s">
        <v>3</v>
      </c>
    </row>
    <row r="4" spans="1:5" s="6" customFormat="1" ht="35.1" customHeight="1">
      <c r="A4" s="25" t="s">
        <v>269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301</v>
      </c>
    </row>
    <row r="6" spans="1:5" s="6" customFormat="1" ht="78.75">
      <c r="A6" s="25">
        <v>3</v>
      </c>
      <c r="B6" s="11" t="s">
        <v>218</v>
      </c>
      <c r="C6" s="3"/>
      <c r="D6" s="5"/>
      <c r="E6" s="11" t="s">
        <v>316</v>
      </c>
    </row>
    <row r="7" spans="1:5" s="6" customFormat="1" ht="25.5">
      <c r="A7" s="39"/>
      <c r="B7" s="40" t="s">
        <v>270</v>
      </c>
      <c r="C7" s="40"/>
      <c r="D7" s="45"/>
      <c r="E7" s="47"/>
    </row>
    <row r="8" spans="1:5" s="6" customFormat="1" ht="51.75">
      <c r="A8" s="4"/>
      <c r="B8" s="41" t="s">
        <v>271</v>
      </c>
      <c r="C8" s="41"/>
      <c r="D8" s="46">
        <v>0.14000000000000001</v>
      </c>
      <c r="E8" s="55">
        <f>D8*1853.8*12</f>
        <v>3114.3840000000005</v>
      </c>
    </row>
    <row r="9" spans="1:5" s="6" customFormat="1" ht="39">
      <c r="A9" s="4"/>
      <c r="B9" s="41" t="s">
        <v>272</v>
      </c>
      <c r="C9" s="41"/>
      <c r="D9" s="46">
        <v>0.41</v>
      </c>
      <c r="E9" s="55">
        <f>D9*1853.8*12</f>
        <v>9120.6959999999999</v>
      </c>
    </row>
    <row r="10" spans="1:5" s="6" customFormat="1" ht="39">
      <c r="A10" s="4"/>
      <c r="B10" s="41" t="s">
        <v>273</v>
      </c>
      <c r="C10" s="41"/>
      <c r="D10" s="46">
        <v>2.48</v>
      </c>
      <c r="E10" s="55">
        <f>D10*1853.8*12</f>
        <v>55169.088000000003</v>
      </c>
    </row>
    <row r="11" spans="1:5" s="6" customFormat="1" ht="51.75">
      <c r="A11" s="4"/>
      <c r="B11" s="41" t="s">
        <v>274</v>
      </c>
      <c r="C11" s="41"/>
      <c r="D11" s="46">
        <v>0.41</v>
      </c>
      <c r="E11" s="55">
        <f>D11*1853.8*12</f>
        <v>9120.6959999999999</v>
      </c>
    </row>
    <row r="12" spans="1:5" s="6" customFormat="1" ht="39">
      <c r="A12" s="4"/>
      <c r="B12" s="42" t="s">
        <v>275</v>
      </c>
      <c r="C12" s="42"/>
      <c r="D12" s="46"/>
      <c r="E12" s="48"/>
    </row>
    <row r="13" spans="1:5" s="6" customFormat="1" ht="64.5">
      <c r="A13" s="29"/>
      <c r="B13" s="43" t="s">
        <v>276</v>
      </c>
      <c r="C13" s="43"/>
      <c r="D13" s="46">
        <v>0.16</v>
      </c>
      <c r="E13" s="55">
        <f t="shared" ref="E13:E26" si="0">D13*1853.8*12</f>
        <v>3559.2960000000003</v>
      </c>
    </row>
    <row r="14" spans="1:5" s="6" customFormat="1" ht="64.5">
      <c r="A14" s="29"/>
      <c r="B14" s="43" t="s">
        <v>277</v>
      </c>
      <c r="C14" s="43"/>
      <c r="D14" s="46">
        <v>0.71</v>
      </c>
      <c r="E14" s="55">
        <f t="shared" si="0"/>
        <v>15794.375999999998</v>
      </c>
    </row>
    <row r="15" spans="1:5" s="6" customFormat="1" ht="51.75">
      <c r="A15" s="29"/>
      <c r="B15" s="43" t="s">
        <v>278</v>
      </c>
      <c r="C15" s="43"/>
      <c r="D15" s="46">
        <v>0.43</v>
      </c>
      <c r="E15" s="55">
        <f t="shared" si="0"/>
        <v>9565.6080000000002</v>
      </c>
    </row>
    <row r="16" spans="1:5" ht="77.25">
      <c r="A16" s="44"/>
      <c r="B16" s="43" t="s">
        <v>279</v>
      </c>
      <c r="C16" s="43"/>
      <c r="D16" s="46">
        <v>0.31</v>
      </c>
      <c r="E16" s="55">
        <f t="shared" si="0"/>
        <v>6896.1360000000004</v>
      </c>
    </row>
    <row r="17" spans="1:5" ht="64.5">
      <c r="A17" s="44"/>
      <c r="B17" s="43" t="s">
        <v>280</v>
      </c>
      <c r="C17" s="43"/>
      <c r="D17" s="46">
        <v>0.31</v>
      </c>
      <c r="E17" s="55">
        <f t="shared" si="0"/>
        <v>6896.1360000000004</v>
      </c>
    </row>
    <row r="18" spans="1:5" ht="90">
      <c r="A18" s="44"/>
      <c r="B18" s="43" t="s">
        <v>281</v>
      </c>
      <c r="C18" s="43"/>
      <c r="D18" s="46">
        <v>1.45</v>
      </c>
      <c r="E18" s="55">
        <f t="shared" si="0"/>
        <v>32256.119999999995</v>
      </c>
    </row>
    <row r="19" spans="1:5" ht="77.25">
      <c r="A19" s="44"/>
      <c r="B19" s="43" t="s">
        <v>282</v>
      </c>
      <c r="C19" s="43"/>
      <c r="D19" s="46">
        <v>0.43</v>
      </c>
      <c r="E19" s="55">
        <f t="shared" si="0"/>
        <v>9565.6080000000002</v>
      </c>
    </row>
    <row r="20" spans="1:5" ht="77.25">
      <c r="A20" s="44"/>
      <c r="B20" s="43" t="s">
        <v>283</v>
      </c>
      <c r="C20" s="43"/>
      <c r="D20" s="46">
        <v>0.53</v>
      </c>
      <c r="E20" s="55">
        <f t="shared" si="0"/>
        <v>11790.168</v>
      </c>
    </row>
    <row r="21" spans="1:5" ht="51.75">
      <c r="A21" s="44"/>
      <c r="B21" s="43" t="s">
        <v>284</v>
      </c>
      <c r="C21" s="43"/>
      <c r="D21" s="46">
        <v>0.16</v>
      </c>
      <c r="E21" s="55">
        <f t="shared" si="0"/>
        <v>3559.2960000000003</v>
      </c>
    </row>
    <row r="22" spans="1:5" ht="39">
      <c r="A22" s="44"/>
      <c r="B22" s="43" t="s">
        <v>285</v>
      </c>
      <c r="C22" s="43"/>
      <c r="D22" s="46">
        <v>7.0000000000000007E-2</v>
      </c>
      <c r="E22" s="55">
        <f t="shared" si="0"/>
        <v>1557.1920000000002</v>
      </c>
    </row>
    <row r="23" spans="1:5" ht="39">
      <c r="A23" s="44"/>
      <c r="B23" s="43" t="s">
        <v>286</v>
      </c>
      <c r="C23" s="43"/>
      <c r="D23" s="46">
        <v>0.16</v>
      </c>
      <c r="E23" s="55">
        <f t="shared" si="0"/>
        <v>3559.2960000000003</v>
      </c>
    </row>
    <row r="24" spans="1:5" ht="64.5">
      <c r="A24" s="44"/>
      <c r="B24" s="43" t="s">
        <v>287</v>
      </c>
      <c r="C24" s="43"/>
      <c r="D24" s="46">
        <v>0.35</v>
      </c>
      <c r="E24" s="55">
        <f t="shared" si="0"/>
        <v>7785.9599999999991</v>
      </c>
    </row>
    <row r="25" spans="1:5" ht="64.5">
      <c r="A25" s="44"/>
      <c r="B25" s="43" t="s">
        <v>288</v>
      </c>
      <c r="C25" s="43"/>
      <c r="D25" s="46">
        <v>1.53</v>
      </c>
      <c r="E25" s="55">
        <f t="shared" si="0"/>
        <v>34035.767999999996</v>
      </c>
    </row>
    <row r="26" spans="1:5" ht="153.75">
      <c r="A26" s="44"/>
      <c r="B26" s="43" t="s">
        <v>289</v>
      </c>
      <c r="C26" s="43"/>
      <c r="D26" s="46">
        <v>3.57</v>
      </c>
      <c r="E26" s="55">
        <f t="shared" si="0"/>
        <v>79416.792000000001</v>
      </c>
    </row>
    <row r="27" spans="1:5" ht="39">
      <c r="A27" s="44"/>
      <c r="B27" s="41" t="s">
        <v>290</v>
      </c>
      <c r="C27" s="41"/>
      <c r="D27" s="46" t="s">
        <v>299</v>
      </c>
      <c r="E27" s="46" t="s">
        <v>299</v>
      </c>
    </row>
    <row r="28" spans="1:5" ht="90">
      <c r="A28" s="44"/>
      <c r="B28" s="43" t="s">
        <v>291</v>
      </c>
      <c r="C28" s="43"/>
      <c r="D28" s="46">
        <v>1.1499999999999999</v>
      </c>
      <c r="E28" s="55">
        <f>D28*1853.8*12</f>
        <v>25582.44</v>
      </c>
    </row>
    <row r="29" spans="1:5" ht="77.25">
      <c r="A29" s="44"/>
      <c r="B29" s="43" t="s">
        <v>292</v>
      </c>
      <c r="C29" s="43"/>
      <c r="D29" s="46">
        <v>0.46</v>
      </c>
      <c r="E29" s="55">
        <f>D29*1853.8*12</f>
        <v>10232.976000000001</v>
      </c>
    </row>
    <row r="30" spans="1:5" ht="51.75">
      <c r="A30" s="44"/>
      <c r="B30" s="43" t="s">
        <v>293</v>
      </c>
      <c r="C30" s="43"/>
      <c r="D30" s="46">
        <v>1.5</v>
      </c>
      <c r="E30" s="55">
        <f>D30*1853.8*12</f>
        <v>33368.399999999994</v>
      </c>
    </row>
    <row r="31" spans="1:5" ht="26.25">
      <c r="A31" s="44"/>
      <c r="B31" s="41" t="s">
        <v>294</v>
      </c>
      <c r="C31" s="41"/>
      <c r="D31" s="46">
        <v>4.2699999999999996</v>
      </c>
      <c r="E31" s="55">
        <f>D31*1853.8*12</f>
        <v>94988.711999999985</v>
      </c>
    </row>
    <row r="32" spans="1:5" ht="26.25">
      <c r="A32" s="44"/>
      <c r="B32" s="43" t="s">
        <v>295</v>
      </c>
      <c r="C32" s="43"/>
      <c r="D32" s="46" t="s">
        <v>299</v>
      </c>
      <c r="E32" s="46" t="s">
        <v>299</v>
      </c>
    </row>
    <row r="33" spans="1:5" ht="26.25">
      <c r="A33" s="44"/>
      <c r="B33" s="41" t="s">
        <v>296</v>
      </c>
      <c r="C33" s="41"/>
      <c r="D33" s="46" t="s">
        <v>299</v>
      </c>
      <c r="E33" s="46" t="s">
        <v>299</v>
      </c>
    </row>
    <row r="34" spans="1:5" ht="51.75">
      <c r="A34" s="44"/>
      <c r="B34" s="43" t="s">
        <v>297</v>
      </c>
      <c r="C34" s="43"/>
      <c r="D34" s="46">
        <v>0.31</v>
      </c>
      <c r="E34" s="55">
        <f>D34*1853.8*12</f>
        <v>6896.1360000000004</v>
      </c>
    </row>
    <row r="35" spans="1:5" ht="64.5">
      <c r="A35" s="44"/>
      <c r="B35" s="43" t="s">
        <v>298</v>
      </c>
      <c r="C35" s="43" t="s">
        <v>303</v>
      </c>
      <c r="D35" s="46">
        <v>1.26</v>
      </c>
      <c r="E35" s="55">
        <f>D35*1853.8*12</f>
        <v>28029.455999999998</v>
      </c>
    </row>
    <row r="36" spans="1:5" ht="26.25">
      <c r="A36" s="44"/>
      <c r="B36" s="43" t="s">
        <v>333</v>
      </c>
      <c r="C36" s="43" t="s">
        <v>303</v>
      </c>
      <c r="D36" s="46">
        <v>10</v>
      </c>
      <c r="E36" s="48">
        <f>D36*37*3+D36*38*1+D36*39*8</f>
        <v>4610</v>
      </c>
    </row>
    <row r="37" spans="1:5">
      <c r="A37" s="44"/>
      <c r="B37" s="44" t="s">
        <v>302</v>
      </c>
      <c r="C37" s="44"/>
      <c r="D37" s="44"/>
      <c r="E37" s="38">
        <f>SUM(E8:E36)</f>
        <v>506470.73600000003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13" workbookViewId="0">
      <selection activeCell="G14" sqref="G14"/>
    </sheetView>
  </sheetViews>
  <sheetFormatPr defaultRowHeight="15.75"/>
  <cols>
    <col min="1" max="1" width="4.28515625" style="1" customWidth="1"/>
    <col min="2" max="2" width="35.140625" style="1" customWidth="1"/>
    <col min="3" max="3" width="7.85546875" style="1" customWidth="1"/>
    <col min="4" max="7" width="20.5703125" style="1" customWidth="1"/>
    <col min="8" max="16384" width="9.140625" style="1"/>
  </cols>
  <sheetData>
    <row r="1" spans="1:7" ht="34.5" customHeight="1">
      <c r="A1" s="60" t="s">
        <v>106</v>
      </c>
      <c r="B1" s="60"/>
      <c r="C1" s="60"/>
      <c r="D1" s="60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D4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221</v>
      </c>
      <c r="E5" s="5" t="s">
        <v>222</v>
      </c>
      <c r="F5" s="5" t="s">
        <v>209</v>
      </c>
      <c r="G5" s="5" t="s">
        <v>215</v>
      </c>
    </row>
    <row r="6" spans="1:7" s="6" customFormat="1" ht="20.100000000000001" customHeight="1">
      <c r="A6" s="4" t="s">
        <v>10</v>
      </c>
      <c r="B6" s="7" t="s">
        <v>219</v>
      </c>
      <c r="C6" s="5" t="s">
        <v>5</v>
      </c>
      <c r="D6" s="5" t="s">
        <v>223</v>
      </c>
      <c r="E6" s="5" t="s">
        <v>223</v>
      </c>
      <c r="F6" s="5" t="s">
        <v>223</v>
      </c>
      <c r="G6" s="5" t="s">
        <v>223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231</v>
      </c>
      <c r="G7" s="5" t="s">
        <v>216</v>
      </c>
    </row>
    <row r="8" spans="1:7" s="6" customFormat="1" ht="20.100000000000001" customHeight="1">
      <c r="A8" s="4" t="s">
        <v>12</v>
      </c>
      <c r="B8" s="3" t="s">
        <v>220</v>
      </c>
      <c r="C8" s="5" t="s">
        <v>25</v>
      </c>
      <c r="D8" s="28">
        <v>50.76</v>
      </c>
      <c r="E8" s="28">
        <v>48.41</v>
      </c>
      <c r="F8" s="28">
        <v>4.7699999999999996</v>
      </c>
      <c r="G8" s="28">
        <v>1452.6</v>
      </c>
    </row>
    <row r="9" spans="1:7" s="6" customFormat="1" ht="63">
      <c r="A9" s="4" t="s">
        <v>131</v>
      </c>
      <c r="B9" s="3" t="s">
        <v>224</v>
      </c>
      <c r="C9" s="5" t="s">
        <v>5</v>
      </c>
      <c r="D9" s="5"/>
      <c r="E9" s="5"/>
      <c r="F9" s="5" t="s">
        <v>230</v>
      </c>
      <c r="G9" s="5"/>
    </row>
    <row r="10" spans="1:7" s="6" customFormat="1" ht="47.25">
      <c r="A10" s="4" t="s">
        <v>132</v>
      </c>
      <c r="B10" s="7" t="s">
        <v>100</v>
      </c>
      <c r="C10" s="5" t="s">
        <v>5</v>
      </c>
      <c r="D10" s="5" t="s">
        <v>225</v>
      </c>
      <c r="E10" s="5" t="s">
        <v>225</v>
      </c>
      <c r="F10" s="5" t="s">
        <v>226</v>
      </c>
      <c r="G10" s="5" t="s">
        <v>227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126">
      <c r="A12" s="4" t="s">
        <v>138</v>
      </c>
      <c r="B12" s="3" t="s">
        <v>102</v>
      </c>
      <c r="C12" s="5" t="s">
        <v>5</v>
      </c>
      <c r="D12" s="5" t="s">
        <v>228</v>
      </c>
      <c r="E12" s="5" t="s">
        <v>228</v>
      </c>
      <c r="F12" s="5" t="s">
        <v>229</v>
      </c>
      <c r="G12" s="5" t="s">
        <v>233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43282</v>
      </c>
      <c r="E13" s="20">
        <f>D13</f>
        <v>43282</v>
      </c>
      <c r="F13" s="20">
        <f>D13</f>
        <v>43282</v>
      </c>
      <c r="G13" s="20">
        <f>D13</f>
        <v>43282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>
        <v>4.6040000000000001</v>
      </c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64" t="s">
        <v>105</v>
      </c>
      <c r="B16" s="65"/>
      <c r="C16" s="65"/>
      <c r="D16" s="66"/>
      <c r="F16" s="29"/>
      <c r="G16" s="29"/>
    </row>
    <row r="17" spans="1:7" s="6" customFormat="1" ht="126">
      <c r="A17" s="4" t="s">
        <v>142</v>
      </c>
      <c r="B17" s="7" t="s">
        <v>105</v>
      </c>
      <c r="C17" s="5" t="s">
        <v>5</v>
      </c>
      <c r="D17" s="5" t="s">
        <v>232</v>
      </c>
      <c r="E17" s="5" t="s">
        <v>232</v>
      </c>
      <c r="F17" s="5" t="s">
        <v>234</v>
      </c>
      <c r="G17" s="5"/>
    </row>
  </sheetData>
  <mergeCells count="2">
    <mergeCell ref="A1:D1"/>
    <mergeCell ref="A16:D16"/>
  </mergeCells>
  <phoneticPr fontId="6" type="noConversion"/>
  <pageMargins left="0.7" right="0.7" top="0.31" bottom="0.3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topLeftCell="A16"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67" t="s">
        <v>111</v>
      </c>
      <c r="B1" s="67"/>
      <c r="C1" s="67"/>
      <c r="D1" s="67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238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239</v>
      </c>
      <c r="C6" s="5" t="s">
        <v>5</v>
      </c>
      <c r="D6" s="5"/>
    </row>
    <row r="7" spans="1:4" s="6" customFormat="1" ht="47.25">
      <c r="A7" s="4" t="s">
        <v>11</v>
      </c>
      <c r="B7" s="7" t="s">
        <v>240</v>
      </c>
      <c r="C7" s="5" t="s">
        <v>7</v>
      </c>
      <c r="D7" s="5"/>
    </row>
    <row r="8" spans="1:4" s="6" customFormat="1" ht="51" customHeight="1">
      <c r="A8" s="62" t="s">
        <v>171</v>
      </c>
      <c r="B8" s="62"/>
      <c r="C8" s="62"/>
      <c r="D8" s="62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4" sqref="D4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63" t="s">
        <v>116</v>
      </c>
      <c r="B1" s="63"/>
      <c r="C1" s="63"/>
      <c r="D1" s="63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62" t="s">
        <v>112</v>
      </c>
      <c r="B5" s="62"/>
      <c r="C5" s="62"/>
      <c r="D5" s="62"/>
    </row>
    <row r="6" spans="1:4" ht="47.25">
      <c r="A6" s="4" t="s">
        <v>9</v>
      </c>
      <c r="B6" s="3" t="s">
        <v>113</v>
      </c>
      <c r="C6" s="5" t="s">
        <v>5</v>
      </c>
      <c r="D6" s="5" t="s">
        <v>235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236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237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63" t="s">
        <v>119</v>
      </c>
      <c r="B1" s="63"/>
      <c r="C1" s="63"/>
      <c r="D1" s="63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opLeftCell="A50" workbookViewId="0">
      <selection activeCell="D17" sqref="D17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0" t="s">
        <v>174</v>
      </c>
      <c r="B1" s="60"/>
      <c r="C1" s="60"/>
      <c r="D1" s="60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59" t="s">
        <v>175</v>
      </c>
      <c r="B7" s="59"/>
      <c r="C7" s="59"/>
      <c r="D7" s="59"/>
    </row>
    <row r="8" spans="1:4" s="6" customFormat="1" ht="31.5">
      <c r="A8" s="3" t="s">
        <v>129</v>
      </c>
      <c r="B8" s="3" t="s">
        <v>241</v>
      </c>
      <c r="C8" s="5" t="s">
        <v>25</v>
      </c>
      <c r="D8" s="53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52">
        <v>0</v>
      </c>
    </row>
    <row r="10" spans="1:4" s="6" customFormat="1" ht="31.5">
      <c r="A10" s="4" t="s">
        <v>131</v>
      </c>
      <c r="B10" s="18" t="s">
        <v>242</v>
      </c>
      <c r="C10" s="5"/>
      <c r="D10" s="52">
        <v>28759.14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2">
        <v>325211.64</v>
      </c>
    </row>
    <row r="12" spans="1:4" s="6" customFormat="1" ht="20.100000000000001" customHeight="1">
      <c r="A12" s="4" t="s">
        <v>15</v>
      </c>
      <c r="B12" s="31" t="s">
        <v>244</v>
      </c>
      <c r="C12" s="5" t="s">
        <v>25</v>
      </c>
      <c r="D12" s="52"/>
    </row>
    <row r="13" spans="1:4" s="6" customFormat="1" ht="20.100000000000001" customHeight="1">
      <c r="A13" s="4" t="s">
        <v>16</v>
      </c>
      <c r="B13" s="31" t="s">
        <v>245</v>
      </c>
      <c r="C13" s="5" t="s">
        <v>25</v>
      </c>
      <c r="D13" s="52"/>
    </row>
    <row r="14" spans="1:4" s="6" customFormat="1" ht="20.100000000000001" customHeight="1">
      <c r="A14" s="4" t="s">
        <v>17</v>
      </c>
      <c r="B14" s="31" t="s">
        <v>243</v>
      </c>
      <c r="C14" s="5" t="s">
        <v>25</v>
      </c>
      <c r="D14" s="52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2">
        <v>324022.43</v>
      </c>
    </row>
    <row r="16" spans="1:4" s="6" customFormat="1" ht="31.5">
      <c r="A16" s="4" t="s">
        <v>19</v>
      </c>
      <c r="B16" s="31" t="s">
        <v>246</v>
      </c>
      <c r="C16" s="5" t="s">
        <v>25</v>
      </c>
      <c r="D16" s="52">
        <f>D15</f>
        <v>324022.43</v>
      </c>
    </row>
    <row r="17" spans="1:4" s="6" customFormat="1" ht="31.5">
      <c r="A17" s="4" t="s">
        <v>20</v>
      </c>
      <c r="B17" s="31" t="s">
        <v>247</v>
      </c>
      <c r="C17" s="5" t="s">
        <v>25</v>
      </c>
      <c r="D17" s="52">
        <v>0</v>
      </c>
    </row>
    <row r="18" spans="1:4" s="6" customFormat="1" ht="20.100000000000001" customHeight="1">
      <c r="A18" s="4" t="s">
        <v>21</v>
      </c>
      <c r="B18" s="31" t="s">
        <v>248</v>
      </c>
      <c r="C18" s="5" t="s">
        <v>25</v>
      </c>
      <c r="D18" s="52">
        <v>0</v>
      </c>
    </row>
    <row r="19" spans="1:4" s="6" customFormat="1" ht="30" customHeight="1">
      <c r="A19" s="4" t="s">
        <v>22</v>
      </c>
      <c r="B19" s="31" t="s">
        <v>249</v>
      </c>
      <c r="C19" s="5" t="s">
        <v>25</v>
      </c>
      <c r="D19" s="52">
        <v>0</v>
      </c>
    </row>
    <row r="20" spans="1:4" s="6" customFormat="1" ht="20.100000000000001" customHeight="1">
      <c r="A20" s="4" t="s">
        <v>23</v>
      </c>
      <c r="B20" s="31" t="s">
        <v>250</v>
      </c>
      <c r="C20" s="5" t="s">
        <v>25</v>
      </c>
      <c r="D20" s="52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52">
        <f>D8+D9+D15</f>
        <v>324022.43</v>
      </c>
    </row>
    <row r="22" spans="1:4" s="6" customFormat="1" ht="31.5">
      <c r="A22" s="4" t="s">
        <v>147</v>
      </c>
      <c r="B22" s="18" t="s">
        <v>251</v>
      </c>
      <c r="C22" s="5"/>
      <c r="D22" s="52">
        <v>0</v>
      </c>
    </row>
    <row r="23" spans="1:4" s="6" customFormat="1" ht="30" customHeight="1">
      <c r="A23" s="4" t="s">
        <v>148</v>
      </c>
      <c r="B23" s="18" t="s">
        <v>252</v>
      </c>
      <c r="C23" s="5" t="s">
        <v>25</v>
      </c>
      <c r="D23" s="52">
        <v>0</v>
      </c>
    </row>
    <row r="24" spans="1:4" s="6" customFormat="1" ht="31.5">
      <c r="A24" s="4" t="s">
        <v>149</v>
      </c>
      <c r="B24" s="9" t="s">
        <v>254</v>
      </c>
      <c r="C24" s="5" t="s">
        <v>25</v>
      </c>
      <c r="D24" s="52">
        <f>D10+D11-D15</f>
        <v>29948.350000000035</v>
      </c>
    </row>
    <row r="25" spans="1:4" s="6" customFormat="1" ht="36" customHeight="1">
      <c r="A25" s="64" t="s">
        <v>200</v>
      </c>
      <c r="B25" s="65"/>
      <c r="C25" s="65"/>
      <c r="D25" s="66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5"/>
    </row>
    <row r="27" spans="1:4" s="6" customFormat="1">
      <c r="A27" s="4" t="s">
        <v>163</v>
      </c>
      <c r="B27" s="18" t="s">
        <v>178</v>
      </c>
      <c r="C27" s="8" t="s">
        <v>6</v>
      </c>
      <c r="D27" s="35"/>
    </row>
    <row r="28" spans="1:4" s="6" customFormat="1" ht="31.5">
      <c r="A28" s="4" t="s">
        <v>164</v>
      </c>
      <c r="B28" s="9" t="s">
        <v>179</v>
      </c>
      <c r="C28" s="8" t="s">
        <v>6</v>
      </c>
      <c r="D28" s="35"/>
    </row>
    <row r="29" spans="1:4" s="6" customFormat="1">
      <c r="A29" s="4" t="s">
        <v>165</v>
      </c>
      <c r="B29" s="9" t="s">
        <v>180</v>
      </c>
      <c r="C29" s="8" t="s">
        <v>25</v>
      </c>
      <c r="D29" s="36"/>
    </row>
    <row r="30" spans="1:4" s="6" customFormat="1">
      <c r="A30" s="64" t="s">
        <v>125</v>
      </c>
      <c r="B30" s="65"/>
      <c r="C30" s="65"/>
      <c r="D30" s="66"/>
    </row>
    <row r="31" spans="1:4" s="6" customFormat="1" ht="31.5">
      <c r="A31" s="4" t="s">
        <v>166</v>
      </c>
      <c r="B31" s="9" t="s">
        <v>241</v>
      </c>
      <c r="C31" s="8" t="s">
        <v>25</v>
      </c>
      <c r="D31" s="36"/>
    </row>
    <row r="32" spans="1:4" s="6" customFormat="1" ht="31.5">
      <c r="A32" s="4" t="s">
        <v>181</v>
      </c>
      <c r="B32" s="9" t="s">
        <v>258</v>
      </c>
      <c r="C32" s="8" t="s">
        <v>25</v>
      </c>
      <c r="D32" s="36"/>
    </row>
    <row r="33" spans="1:4" s="6" customFormat="1" ht="30" customHeight="1">
      <c r="A33" s="3" t="s">
        <v>182</v>
      </c>
      <c r="B33" s="3" t="s">
        <v>242</v>
      </c>
      <c r="C33" s="8" t="s">
        <v>25</v>
      </c>
      <c r="D33" s="36"/>
    </row>
    <row r="34" spans="1:4" s="6" customFormat="1" ht="31.5">
      <c r="A34" s="4" t="s">
        <v>184</v>
      </c>
      <c r="B34" s="18" t="s">
        <v>251</v>
      </c>
      <c r="C34" s="8" t="s">
        <v>25</v>
      </c>
      <c r="D34" s="36"/>
    </row>
    <row r="35" spans="1:4" s="6" customFormat="1" ht="31.5">
      <c r="A35" s="4" t="s">
        <v>189</v>
      </c>
      <c r="B35" s="18" t="s">
        <v>252</v>
      </c>
      <c r="C35" s="8" t="s">
        <v>25</v>
      </c>
      <c r="D35" s="36"/>
    </row>
    <row r="36" spans="1:4" s="6" customFormat="1" ht="31.5">
      <c r="A36" s="4" t="s">
        <v>190</v>
      </c>
      <c r="B36" s="18" t="s">
        <v>254</v>
      </c>
      <c r="C36" s="8" t="s">
        <v>25</v>
      </c>
      <c r="D36" s="36">
        <f>D43</f>
        <v>0</v>
      </c>
    </row>
    <row r="37" spans="1:4" s="6" customFormat="1" ht="37.5" customHeight="1">
      <c r="A37" s="64" t="s">
        <v>183</v>
      </c>
      <c r="B37" s="65"/>
      <c r="C37" s="65"/>
      <c r="D37" s="66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/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/>
    </row>
    <row r="40" spans="1:4" s="6" customFormat="1" ht="15.75" customHeight="1">
      <c r="A40" s="4" t="s">
        <v>193</v>
      </c>
      <c r="B40" s="9" t="s">
        <v>259</v>
      </c>
      <c r="C40" s="5" t="s">
        <v>104</v>
      </c>
      <c r="D40" s="36"/>
    </row>
    <row r="41" spans="1:4" s="6" customFormat="1">
      <c r="A41" s="4" t="s">
        <v>194</v>
      </c>
      <c r="B41" s="9" t="s">
        <v>185</v>
      </c>
      <c r="C41" s="5" t="s">
        <v>25</v>
      </c>
      <c r="D41" s="36"/>
    </row>
    <row r="42" spans="1:4" s="6" customFormat="1">
      <c r="A42" s="4" t="s">
        <v>195</v>
      </c>
      <c r="B42" s="9" t="s">
        <v>186</v>
      </c>
      <c r="C42" s="5" t="s">
        <v>25</v>
      </c>
      <c r="D42" s="36"/>
    </row>
    <row r="43" spans="1:4" s="6" customFormat="1">
      <c r="A43" s="4" t="s">
        <v>196</v>
      </c>
      <c r="B43" s="18" t="s">
        <v>253</v>
      </c>
      <c r="C43" s="8" t="s">
        <v>25</v>
      </c>
      <c r="D43" s="36">
        <f>D41-D42</f>
        <v>0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36"/>
    </row>
    <row r="45" spans="1:4" s="6" customFormat="1" ht="31.5">
      <c r="A45" s="4" t="s">
        <v>198</v>
      </c>
      <c r="B45" s="19" t="s">
        <v>260</v>
      </c>
      <c r="C45" s="8" t="s">
        <v>25</v>
      </c>
      <c r="D45" s="36"/>
    </row>
    <row r="46" spans="1:4" s="6" customFormat="1" ht="31.5">
      <c r="A46" s="4" t="s">
        <v>199</v>
      </c>
      <c r="B46" s="19" t="s">
        <v>187</v>
      </c>
      <c r="C46" s="8" t="s">
        <v>25</v>
      </c>
      <c r="D46" s="36"/>
    </row>
    <row r="47" spans="1:4" s="6" customFormat="1" ht="47.25">
      <c r="A47" s="4" t="s">
        <v>201</v>
      </c>
      <c r="B47" s="19" t="s">
        <v>261</v>
      </c>
      <c r="C47" s="8" t="s">
        <v>25</v>
      </c>
      <c r="D47" s="36"/>
    </row>
    <row r="48" spans="1:4" s="6" customFormat="1" ht="37.5" customHeight="1">
      <c r="A48" s="64" t="s">
        <v>200</v>
      </c>
      <c r="B48" s="65"/>
      <c r="C48" s="65"/>
      <c r="D48" s="66"/>
    </row>
    <row r="49" spans="1:4" s="6" customFormat="1">
      <c r="A49" s="3" t="s">
        <v>202</v>
      </c>
      <c r="B49" s="3" t="s">
        <v>177</v>
      </c>
      <c r="C49" s="8" t="s">
        <v>6</v>
      </c>
      <c r="D49" s="35"/>
    </row>
    <row r="50" spans="1:4" s="6" customFormat="1">
      <c r="A50" s="4" t="s">
        <v>204</v>
      </c>
      <c r="B50" s="19" t="s">
        <v>178</v>
      </c>
      <c r="C50" s="8" t="s">
        <v>6</v>
      </c>
      <c r="D50" s="35"/>
    </row>
    <row r="51" spans="1:4" s="6" customFormat="1" ht="31.5">
      <c r="A51" s="4" t="s">
        <v>205</v>
      </c>
      <c r="B51" s="19" t="s">
        <v>179</v>
      </c>
      <c r="C51" s="8" t="s">
        <v>6</v>
      </c>
      <c r="D51" s="35"/>
    </row>
    <row r="52" spans="1:4" s="6" customFormat="1">
      <c r="A52" s="4" t="s">
        <v>206</v>
      </c>
      <c r="B52" s="19" t="s">
        <v>180</v>
      </c>
      <c r="C52" s="8" t="s">
        <v>25</v>
      </c>
      <c r="D52" s="36"/>
    </row>
    <row r="53" spans="1:4" ht="37.5" customHeight="1">
      <c r="A53" s="68" t="s">
        <v>262</v>
      </c>
      <c r="B53" s="69"/>
      <c r="C53" s="69"/>
      <c r="D53" s="70"/>
    </row>
    <row r="54" spans="1:4" ht="31.5">
      <c r="A54" s="32" t="s">
        <v>263</v>
      </c>
      <c r="B54" s="33" t="s">
        <v>264</v>
      </c>
      <c r="C54" s="34" t="s">
        <v>6</v>
      </c>
      <c r="D54" s="37"/>
    </row>
    <row r="55" spans="1:4">
      <c r="A55" s="32" t="s">
        <v>265</v>
      </c>
      <c r="B55" s="33" t="s">
        <v>203</v>
      </c>
      <c r="C55" s="34" t="s">
        <v>6</v>
      </c>
      <c r="D55" s="37"/>
    </row>
    <row r="56" spans="1:4" ht="31.5">
      <c r="A56" s="32" t="s">
        <v>266</v>
      </c>
      <c r="B56" s="33" t="s">
        <v>267</v>
      </c>
      <c r="C56" s="34" t="s">
        <v>25</v>
      </c>
      <c r="D56" s="38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2018-04-16T04:50:59Z</cp:lastPrinted>
  <dcterms:created xsi:type="dcterms:W3CDTF">2006-09-16T00:00:00Z</dcterms:created>
  <dcterms:modified xsi:type="dcterms:W3CDTF">2019-02-15T05:46:36Z</dcterms:modified>
</cp:coreProperties>
</file>