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G13" i="8"/>
  <c r="F13"/>
  <c r="E13"/>
  <c r="D43" i="12"/>
  <c r="D36"/>
  <c r="D24"/>
  <c r="G4" i="8"/>
  <c r="F4"/>
  <c r="E4"/>
  <c r="C23" i="13"/>
  <c r="E31" i="7"/>
  <c r="E24"/>
  <c r="E23"/>
  <c r="E36"/>
  <c r="E35"/>
  <c r="E34"/>
  <c r="E29"/>
  <c r="E28"/>
  <c r="E26"/>
  <c r="E22"/>
  <c r="E21"/>
  <c r="E20"/>
  <c r="E19"/>
  <c r="E18"/>
  <c r="E17"/>
  <c r="E16"/>
  <c r="E15"/>
  <c r="E13"/>
  <c r="E11"/>
  <c r="E10"/>
  <c r="E9"/>
  <c r="E8"/>
  <c r="A13" i="14"/>
  <c r="D16" i="12"/>
  <c r="D21"/>
</calcChain>
</file>

<file path=xl/sharedStrings.xml><?xml version="1.0" encoding="utf-8"?>
<sst xmlns="http://schemas.openxmlformats.org/spreadsheetml/2006/main" count="681" uniqueCount="345">
  <si>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</si>
  <si>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</si>
  <si>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</si>
  <si>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</si>
  <si>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</si>
  <si>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</si>
  <si>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</si>
  <si>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</si>
  <si>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</si>
  <si>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</si>
  <si>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</si>
  <si>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</si>
  <si>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</si>
  <si>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</si>
  <si>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</si>
  <si>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</si>
  <si>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</si>
  <si>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</si>
  <si>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</si>
  <si>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</si>
  <si>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</si>
  <si>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</si>
  <si>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</si>
  <si>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</si>
  <si>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</si>
  <si>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</si>
  <si>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</si>
  <si>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</si>
  <si>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</si>
  <si>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</si>
  <si>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</si>
  <si>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</si>
  <si>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</si>
  <si>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</si>
  <si>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</si>
  <si>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</si>
  <si>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</si>
  <si>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</si>
  <si>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</si>
  <si>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</si>
  <si>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</si>
  <si>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</si>
  <si>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</si>
  <si>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</si>
  <si>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</si>
  <si>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</si>
  <si>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</si>
  <si>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</si>
  <si>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</si>
  <si>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</si>
  <si>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</si>
  <si>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</si>
  <si>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</si>
  <si>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</si>
  <si>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</si>
  <si>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</si>
  <si>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</si>
  <si>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</si>
  <si>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</si>
  <si>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</si>
  <si>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</si>
  <si>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</si>
  <si>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</si>
  <si>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</si>
  <si>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</si>
  <si>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</si>
  <si>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</si>
  <si>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</si>
  <si>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</si>
  <si>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</si>
  <si>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</si>
  <si>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</si>
  <si>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</si>
  <si>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</si>
  <si>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</si>
  <si>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</si>
  <si>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</si>
  <si>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</si>
  <si>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</si>
  <si>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</si>
  <si>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</si>
  <si>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</si>
  <si>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</si>
  <si>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</si>
  <si>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</si>
  <si>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</si>
  <si>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</si>
  <si>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</si>
  <si>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</si>
  <si>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</si>
  <si>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</si>
  <si>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</si>
  <si>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</si>
  <si>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</si>
  <si>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</si>
  <si>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</si>
  <si>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</si>
  <si>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</si>
  <si>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</si>
  <si>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</si>
  <si>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</si>
  <si>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</si>
  <si>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</si>
  <si>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</si>
  <si>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</si>
  <si>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</si>
  <si>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</si>
  <si>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</si>
  <si>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</si>
  <si>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</si>
  <si>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</si>
  <si>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</si>
  <si>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</si>
  <si>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</si>
  <si>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</si>
  <si>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</si>
  <si>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</si>
  <si>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</si>
  <si>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</si>
  <si>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</si>
  <si>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</si>
  <si>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</si>
  <si>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</si>
  <si>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</si>
  <si>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</si>
  <si>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</si>
  <si>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</si>
  <si>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</si>
  <si>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</si>
  <si>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</si>
  <si>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</si>
  <si>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</si>
  <si>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</si>
  <si>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</si>
  <si>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</si>
  <si>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</si>
  <si>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</si>
  <si>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</si>
  <si>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</si>
  <si>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</si>
  <si>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</si>
  <si>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</si>
  <si>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</si>
  <si>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</si>
  <si>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</si>
  <si>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</si>
  <si>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</si>
  <si>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</si>
  <si>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</si>
  <si>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</si>
  <si>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</si>
  <si>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</si>
  <si>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</si>
  <si>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</si>
  <si>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</si>
  <si>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</si>
  <si>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</si>
  <si>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</si>
  <si>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</si>
  <si>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</si>
  <si>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</si>
  <si>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</si>
  <si>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</si>
  <si>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</si>
  <si>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</si>
  <si>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</si>
  <si>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</si>
  <si>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</si>
  <si>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</si>
  <si>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</si>
  <si>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</si>
  <si>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</si>
  <si>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</si>
  <si>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</si>
  <si>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</si>
  <si>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</si>
  <si>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</si>
  <si>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</si>
  <si>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</si>
  <si>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</si>
  <si>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</si>
  <si>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</si>
  <si>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</si>
  <si>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</si>
  <si>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</si>
  <si>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</si>
  <si>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</si>
  <si>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</si>
  <si>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</si>
  <si>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</si>
  <si>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</si>
  <si>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</si>
  <si>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</si>
  <si>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</si>
  <si>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</si>
  <si>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</si>
  <si>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</si>
  <si>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</si>
  <si>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</si>
  <si>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</si>
  <si>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</si>
  <si>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</si>
  <si>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</si>
  <si>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</si>
  <si>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</si>
  <si>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</si>
  <si>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</si>
  <si>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</si>
  <si>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</si>
  <si>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</si>
  <si>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</si>
  <si>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</si>
  <si>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</si>
  <si>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</si>
  <si>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</si>
  <si>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</si>
  <si>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</si>
  <si>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</si>
  <si>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</si>
  <si>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</si>
  <si>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</si>
  <si>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</si>
  <si>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</si>
  <si>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</si>
  <si>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</si>
  <si>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</si>
  <si>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</si>
  <si>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</si>
  <si>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</si>
  <si>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</si>
  <si>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</si>
  <si>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</si>
  <si>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</si>
  <si>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</si>
  <si>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</si>
  <si>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</si>
  <si>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</si>
  <si>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</si>
  <si>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</si>
  <si>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</si>
  <si>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</si>
  <si>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</si>
  <si>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</si>
  <si>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</si>
  <si>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</si>
  <si>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</si>
  <si>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</si>
  <si>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</si>
  <si>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</si>
  <si>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</si>
  <si>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</si>
  <si>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</si>
  <si>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</si>
  <si>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</si>
  <si>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</si>
  <si>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</si>
  <si>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</si>
  <si>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</si>
  <si>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</si>
  <si>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</si>
  <si>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</si>
  <si>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</si>
  <si>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</si>
  <si>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</si>
  <si>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</si>
  <si>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</si>
  <si>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</si>
  <si>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</si>
  <si>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</si>
  <si>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</si>
  <si>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</si>
  <si>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</si>
  <si>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</si>
  <si>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</si>
  <si>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</si>
  <si>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</si>
  <si>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</si>
  <si>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</si>
  <si>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</si>
  <si>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</si>
  <si>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</si>
  <si>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</si>
  <si>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</si>
  <si>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</si>
  <si>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</si>
  <si>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</si>
  <si>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</si>
  <si>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</si>
  <si>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</si>
  <si>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</si>
  <si>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</si>
  <si>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</si>
  <si>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</si>
  <si>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</si>
  <si>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</si>
  <si>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</si>
  <si>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</si>
  <si>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</si>
  <si>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</si>
  <si>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</si>
  <si>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</si>
  <si>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</si>
  <si>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</si>
  <si>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</si>
  <si>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</si>
  <si>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</si>
  <si>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</si>
  <si>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</si>
  <si>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</si>
  <si>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</si>
  <si>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</si>
  <si>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</si>
  <si>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</si>
  <si>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</si>
  <si>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</si>
  <si>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</si>
  <si>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</si>
  <si>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</si>
  <si>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</si>
  <si>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</si>
  <si>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</si>
  <si>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</si>
  <si>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</si>
  <si>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</si>
  <si>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электроснабжение</t>
  </si>
  <si>
    <t>Работы, выполняемые в целях надлежащего содержания оконных и дверных заполнений.</t>
  </si>
  <si>
    <t>Замена, установка дверей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</si>
  <si>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</si>
  <si>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</si>
  <si>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</si>
  <si>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Архангельская обл., МО "Каргопольский муниципальный район", г. Каргополь, ул. Красноармейская, д.49</t>
  </si>
  <si>
    <t>Договор управления от 09.12.2015г.</t>
  </si>
  <si>
    <t>Распоряжение МО "Каргопольское" №529/1-ро от 09.12.2015г.</t>
  </si>
  <si>
    <t>монолитный</t>
  </si>
  <si>
    <t>железобетонные</t>
  </si>
  <si>
    <t>газосиликатные блоки</t>
  </si>
  <si>
    <t>металлочерепица</t>
  </si>
  <si>
    <t>емкость</t>
  </si>
  <si>
    <t>Одноставочный тариф</t>
  </si>
  <si>
    <t>Работы, выполняемые в целях надлежащего содержания систем внутридомового газового оборудования</t>
  </si>
  <si>
    <t>Через договор управления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</si>
  <si>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</si>
  <si>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</si>
  <si>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Прочие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</si>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</sst>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2" sqref="A2"/>
    </sheetView>
  </sheetViews>
  <sheetFormatPr defaultRowHeight="15"/>
  <cols>
    <col min="1" max="16384" width="9.140625" style="56"/>
  </cols>
  <sheetData>
    <row r="1" spans="1:9" ht="90.75" customHeight="1">
      <c r="A1" s="65" t="s">
        <v>341</v>
      </c>
      <c r="B1" s="65"/>
      <c r="C1" s="65"/>
      <c r="D1" s="65"/>
      <c r="E1" s="65"/>
      <c r="F1" s="65"/>
      <c r="G1" s="65"/>
      <c r="H1" s="65"/>
      <c r="I1" s="65"/>
    </row>
    <row r="6" spans="1:9" ht="63" customHeight="1">
      <c r="A6" s="66" t="s">
        <v>327</v>
      </c>
      <c r="B6" s="66"/>
      <c r="C6" s="66"/>
      <c r="D6" s="66"/>
      <c r="E6" s="66"/>
      <c r="F6" s="66"/>
      <c r="G6" s="66"/>
      <c r="H6" s="66"/>
      <c r="I6" s="66"/>
    </row>
    <row r="7" spans="1:9" ht="39.75" customHeight="1">
      <c r="A7" s="66" t="s">
        <v>328</v>
      </c>
      <c r="B7" s="66"/>
      <c r="C7" s="66"/>
      <c r="D7" s="66"/>
      <c r="E7" s="66"/>
      <c r="F7" s="66"/>
      <c r="G7" s="66"/>
      <c r="H7" s="66"/>
      <c r="I7" s="66"/>
    </row>
    <row r="12" spans="1:9">
      <c r="A12" s="56" t="s">
        <v>329</v>
      </c>
    </row>
    <row r="13" spans="1:9" ht="46.5" customHeight="1">
      <c r="A13" s="65" t="str">
        <f ca="1">'2.1'!D13</f>
        <v>Архангельская обл., МО "Каргопольский муниципальный район", г. Каргополь, ул. Красноармейская, д.49</v>
      </c>
      <c r="B13" s="65"/>
      <c r="C13" s="65"/>
      <c r="D13" s="65"/>
      <c r="E13" s="65"/>
      <c r="F13" s="65"/>
      <c r="G13" s="65"/>
      <c r="H13" s="65"/>
      <c r="I13" s="65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topLeftCell="A10" workbookViewId="0">
      <selection activeCell="H2" sqref="H2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9" t="s">
        <v>254</v>
      </c>
      <c r="B1" s="80"/>
      <c r="C1" s="80"/>
      <c r="D1" s="81"/>
    </row>
    <row r="2" spans="1:4" s="6" customFormat="1" ht="63">
      <c r="A2" s="4" t="s">
        <v>153</v>
      </c>
      <c r="B2" s="19" t="s">
        <v>255</v>
      </c>
      <c r="C2" s="19" t="s">
        <v>302</v>
      </c>
      <c r="D2" s="19" t="s">
        <v>256</v>
      </c>
    </row>
    <row r="3" spans="1:4" s="6" customFormat="1" ht="20.100000000000001" customHeight="1">
      <c r="A3" s="4"/>
      <c r="B3" s="29" t="s">
        <v>303</v>
      </c>
      <c r="C3" s="58">
        <v>29879.79</v>
      </c>
      <c r="D3" s="54" t="s">
        <v>304</v>
      </c>
    </row>
    <row r="4" spans="1:4" s="6" customFormat="1" ht="20.100000000000001" customHeight="1">
      <c r="A4" s="4"/>
      <c r="B4" s="50" t="s">
        <v>311</v>
      </c>
      <c r="C4" s="58"/>
      <c r="D4" s="54"/>
    </row>
    <row r="5" spans="1:4" s="6" customFormat="1" ht="20.100000000000001" customHeight="1">
      <c r="A5" s="4"/>
      <c r="B5" s="19" t="s">
        <v>305</v>
      </c>
      <c r="C5" s="58">
        <v>9483.24</v>
      </c>
      <c r="D5" s="54" t="s">
        <v>306</v>
      </c>
    </row>
    <row r="6" spans="1:4" s="6" customFormat="1" ht="31.5">
      <c r="A6" s="4"/>
      <c r="B6" s="19" t="s">
        <v>309</v>
      </c>
      <c r="C6" s="58">
        <v>0</v>
      </c>
      <c r="D6" s="54" t="s">
        <v>313</v>
      </c>
    </row>
    <row r="7" spans="1:4" s="6" customFormat="1" ht="47.25">
      <c r="A7" s="4"/>
      <c r="B7" s="19" t="s">
        <v>325</v>
      </c>
      <c r="C7" s="53">
        <v>0</v>
      </c>
      <c r="D7" s="54"/>
    </row>
    <row r="8" spans="1:4" s="6" customFormat="1" ht="15.75">
      <c r="A8" s="4"/>
      <c r="B8" s="31" t="s">
        <v>326</v>
      </c>
      <c r="C8" s="53"/>
      <c r="D8" s="54"/>
    </row>
    <row r="9" spans="1:4" s="6" customFormat="1" ht="63">
      <c r="A9" s="4"/>
      <c r="B9" s="19" t="s">
        <v>317</v>
      </c>
      <c r="C9" s="58">
        <v>0</v>
      </c>
      <c r="D9" s="54"/>
    </row>
    <row r="10" spans="1:4" s="6" customFormat="1" ht="54" customHeight="1">
      <c r="A10" s="4"/>
      <c r="B10" s="19" t="s">
        <v>308</v>
      </c>
      <c r="C10" s="58">
        <v>5373</v>
      </c>
      <c r="D10" s="54"/>
    </row>
    <row r="11" spans="1:4" s="6" customFormat="1" ht="31.5">
      <c r="A11" s="4"/>
      <c r="B11" s="31" t="s">
        <v>318</v>
      </c>
      <c r="C11" s="53"/>
      <c r="D11" s="54"/>
    </row>
    <row r="12" spans="1:4" s="6" customFormat="1" ht="47.25">
      <c r="A12" s="4"/>
      <c r="B12" s="19" t="s">
        <v>310</v>
      </c>
      <c r="C12" s="58">
        <v>4801.3999999999996</v>
      </c>
      <c r="D12" s="54" t="s">
        <v>313</v>
      </c>
    </row>
    <row r="13" spans="1:4" s="6" customFormat="1" ht="31.5">
      <c r="A13" s="4"/>
      <c r="B13" s="31" t="s">
        <v>319</v>
      </c>
      <c r="C13" s="58">
        <v>462</v>
      </c>
      <c r="D13" s="54"/>
    </row>
    <row r="14" spans="1:4" s="6" customFormat="1" ht="47.25">
      <c r="A14" s="4"/>
      <c r="B14" s="19" t="s">
        <v>312</v>
      </c>
      <c r="C14" s="58">
        <v>0</v>
      </c>
      <c r="D14" s="54" t="s">
        <v>313</v>
      </c>
    </row>
    <row r="15" spans="1:4" s="6" customFormat="1" ht="50.25" customHeight="1">
      <c r="A15" s="24"/>
      <c r="B15" s="18" t="s">
        <v>339</v>
      </c>
      <c r="C15" s="59">
        <v>12069</v>
      </c>
      <c r="D15" s="54"/>
    </row>
    <row r="16" spans="1:4" s="6" customFormat="1" ht="20.100000000000001" customHeight="1">
      <c r="A16" s="4"/>
      <c r="B16" s="19" t="s">
        <v>307</v>
      </c>
      <c r="C16" s="58">
        <v>25890.89</v>
      </c>
      <c r="D16" s="54"/>
    </row>
    <row r="17" spans="1:4" s="6" customFormat="1" ht="31.5">
      <c r="A17" s="4"/>
      <c r="B17" s="19" t="s">
        <v>322</v>
      </c>
      <c r="C17" s="53">
        <v>2100</v>
      </c>
      <c r="D17" s="54"/>
    </row>
    <row r="18" spans="1:4" s="6" customFormat="1" ht="15.75">
      <c r="A18" s="4"/>
      <c r="B18" s="31" t="s">
        <v>323</v>
      </c>
      <c r="C18" s="60"/>
      <c r="D18" s="54"/>
    </row>
    <row r="19" spans="1:4" s="6" customFormat="1" ht="31.5">
      <c r="A19" s="4"/>
      <c r="B19" s="19" t="s">
        <v>320</v>
      </c>
      <c r="C19" s="53"/>
      <c r="D19" s="54"/>
    </row>
    <row r="20" spans="1:4" s="6" customFormat="1" ht="20.100000000000001" customHeight="1">
      <c r="A20" s="4"/>
      <c r="B20" s="31" t="s">
        <v>321</v>
      </c>
      <c r="C20" s="53"/>
      <c r="D20" s="54"/>
    </row>
    <row r="21" spans="1:4" s="6" customFormat="1" ht="133.5" customHeight="1">
      <c r="A21" s="4"/>
      <c r="B21" s="31" t="s">
        <v>344</v>
      </c>
      <c r="C21" s="53">
        <v>57267.16</v>
      </c>
      <c r="D21" s="54"/>
    </row>
    <row r="22" spans="1:4" s="6" customFormat="1" ht="20.100000000000001" customHeight="1">
      <c r="A22" s="4"/>
      <c r="B22" s="31" t="s">
        <v>343</v>
      </c>
      <c r="C22" s="53"/>
      <c r="D22" s="54"/>
    </row>
    <row r="23" spans="1:4" ht="15.75">
      <c r="A23" s="61"/>
      <c r="B23" s="62" t="s">
        <v>342</v>
      </c>
      <c r="C23" s="63">
        <f>SUM(C3:C22)</f>
        <v>147326.48000000001</v>
      </c>
      <c r="D23" s="61"/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opLeftCell="A34" workbookViewId="0">
      <selection activeCell="B60" sqref="B60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8" t="s">
        <v>126</v>
      </c>
      <c r="B1" s="68"/>
      <c r="C1" s="68"/>
      <c r="D1" s="68"/>
    </row>
    <row r="2" spans="1:4" s="13" customFormat="1">
      <c r="D2" s="22"/>
    </row>
    <row r="3" spans="1:4" s="13" customFormat="1">
      <c r="A3" s="69" t="s">
        <v>26</v>
      </c>
      <c r="B3" s="69"/>
      <c r="C3" s="69"/>
      <c r="D3" s="69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67" t="s">
        <v>27</v>
      </c>
      <c r="B7" s="67"/>
      <c r="C7" s="67"/>
      <c r="D7" s="67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332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331</v>
      </c>
    </row>
    <row r="10" spans="1:4" s="6" customFormat="1">
      <c r="A10" s="67" t="s">
        <v>50</v>
      </c>
      <c r="B10" s="67"/>
      <c r="C10" s="67"/>
      <c r="D10" s="67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315</v>
      </c>
    </row>
    <row r="12" spans="1:4" s="6" customFormat="1">
      <c r="A12" s="67" t="s">
        <v>31</v>
      </c>
      <c r="B12" s="67"/>
      <c r="C12" s="67"/>
      <c r="D12" s="67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330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2014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267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3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3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1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15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1">
        <v>690.7</v>
      </c>
    </row>
    <row r="26" spans="1:4" s="6" customFormat="1">
      <c r="A26" s="4" t="s">
        <v>147</v>
      </c>
      <c r="B26" s="4" t="s">
        <v>47</v>
      </c>
      <c r="C26" s="5" t="s">
        <v>7</v>
      </c>
      <c r="D26" s="51">
        <v>627.29999999999995</v>
      </c>
    </row>
    <row r="27" spans="1:4" s="6" customFormat="1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63.4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67" t="s">
        <v>41</v>
      </c>
      <c r="B37" s="67"/>
      <c r="C37" s="67"/>
      <c r="D37" s="67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topLeftCell="A37" workbookViewId="0">
      <selection activeCell="D8" sqref="D8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71" t="s">
        <v>94</v>
      </c>
      <c r="B1" s="71"/>
      <c r="C1" s="71"/>
      <c r="D1" s="71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67" t="s">
        <v>52</v>
      </c>
      <c r="B5" s="67"/>
      <c r="C5" s="67"/>
      <c r="D5" s="67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333</v>
      </c>
    </row>
    <row r="7" spans="1:4" s="6" customFormat="1" ht="20.100000000000001" customHeight="1">
      <c r="A7" s="67" t="s">
        <v>167</v>
      </c>
      <c r="B7" s="67"/>
      <c r="C7" s="67"/>
      <c r="D7" s="67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334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335</v>
      </c>
    </row>
    <row r="10" spans="1:4" s="6" customFormat="1" ht="20.100000000000001" customHeight="1">
      <c r="A10" s="67" t="s">
        <v>95</v>
      </c>
      <c r="B10" s="67"/>
      <c r="C10" s="67"/>
      <c r="D10" s="67"/>
    </row>
    <row r="11" spans="1:4" s="6" customFormat="1">
      <c r="A11" s="4" t="s">
        <v>130</v>
      </c>
      <c r="B11" s="3" t="s">
        <v>54</v>
      </c>
      <c r="C11" s="5" t="s">
        <v>5</v>
      </c>
      <c r="D11" s="4" t="s">
        <v>316</v>
      </c>
    </row>
    <row r="12" spans="1:4" s="6" customFormat="1" ht="20.100000000000001" customHeight="1">
      <c r="A12" s="70" t="s">
        <v>55</v>
      </c>
      <c r="B12" s="70"/>
      <c r="C12" s="70"/>
      <c r="D12" s="70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2" t="s">
        <v>336</v>
      </c>
    </row>
    <row r="15" spans="1:4" s="6" customFormat="1" ht="20.100000000000001" customHeight="1">
      <c r="A15" s="70" t="s">
        <v>58</v>
      </c>
      <c r="B15" s="70"/>
      <c r="C15" s="70"/>
      <c r="D15" s="70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67" t="s">
        <v>60</v>
      </c>
      <c r="B17" s="67"/>
      <c r="C17" s="67"/>
      <c r="D17" s="67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67" t="s">
        <v>96</v>
      </c>
      <c r="B20" s="67"/>
      <c r="C20" s="67"/>
      <c r="D20" s="67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70" t="s">
        <v>66</v>
      </c>
      <c r="B24" s="70"/>
      <c r="C24" s="70"/>
      <c r="D24" s="70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70" t="s">
        <v>73</v>
      </c>
      <c r="B43" s="70"/>
      <c r="C43" s="70"/>
      <c r="D43" s="70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70" t="s">
        <v>76</v>
      </c>
      <c r="B46" s="70"/>
      <c r="C46" s="70"/>
      <c r="D46" s="70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70" t="s">
        <v>78</v>
      </c>
      <c r="B48" s="70"/>
      <c r="C48" s="70"/>
      <c r="D48" s="70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20.100000000000001" customHeight="1">
      <c r="A50" s="70" t="s">
        <v>80</v>
      </c>
      <c r="B50" s="70"/>
      <c r="C50" s="70"/>
      <c r="D50" s="70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67" t="s">
        <v>82</v>
      </c>
      <c r="B52" s="67"/>
      <c r="C52" s="67"/>
      <c r="D52" s="67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20.100000000000001" customHeight="1">
      <c r="A55" s="70" t="s">
        <v>85</v>
      </c>
      <c r="B55" s="70"/>
      <c r="C55" s="70"/>
      <c r="D55" s="70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337</v>
      </c>
    </row>
    <row r="57" spans="1:4" s="6" customFormat="1" ht="20.100000000000001" customHeight="1">
      <c r="A57" s="70" t="s">
        <v>87</v>
      </c>
      <c r="B57" s="70"/>
      <c r="C57" s="70"/>
      <c r="D57" s="70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20.100000000000001" customHeight="1">
      <c r="A59" s="70" t="s">
        <v>89</v>
      </c>
      <c r="B59" s="70"/>
      <c r="C59" s="70"/>
      <c r="D59" s="70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20.100000000000001" customHeight="1">
      <c r="A61" s="70" t="s">
        <v>91</v>
      </c>
      <c r="B61" s="70"/>
      <c r="C61" s="70"/>
      <c r="D61" s="70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20.100000000000001" customHeight="1">
      <c r="A63" s="67" t="s">
        <v>97</v>
      </c>
      <c r="B63" s="67"/>
      <c r="C63" s="67"/>
      <c r="D63" s="67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29" workbookViewId="0">
      <selection activeCell="D36" sqref="D36"/>
    </sheetView>
  </sheetViews>
  <sheetFormatPr defaultRowHeight="15.75"/>
  <cols>
    <col min="1" max="1" width="4.28515625" style="1" customWidth="1"/>
    <col min="2" max="2" width="49.28515625" style="1" customWidth="1"/>
    <col min="3" max="4" width="10.42578125" style="1" customWidth="1"/>
    <col min="5" max="5" width="25.7109375" style="1" customWidth="1"/>
    <col min="6" max="16384" width="9.140625" style="1"/>
  </cols>
  <sheetData>
    <row r="1" spans="1:5" ht="64.5" customHeight="1">
      <c r="A1" s="68" t="s">
        <v>98</v>
      </c>
      <c r="B1" s="68"/>
      <c r="C1" s="68"/>
      <c r="D1" s="68"/>
      <c r="E1" s="68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299</v>
      </c>
      <c r="E3" s="2" t="s">
        <v>3</v>
      </c>
    </row>
    <row r="4" spans="1:5" s="6" customFormat="1" ht="35.1" customHeight="1">
      <c r="A4" s="25" t="s">
        <v>268</v>
      </c>
      <c r="B4" s="11" t="s">
        <v>4</v>
      </c>
      <c r="C4" s="5" t="s">
        <v>5</v>
      </c>
      <c r="D4" s="5" t="s">
        <v>5</v>
      </c>
      <c r="E4" s="20">
        <v>43190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300</v>
      </c>
    </row>
    <row r="6" spans="1:5" s="6" customFormat="1" ht="47.25">
      <c r="A6" s="25">
        <v>3</v>
      </c>
      <c r="B6" s="11" t="s">
        <v>218</v>
      </c>
      <c r="C6" s="3"/>
      <c r="D6" s="5"/>
      <c r="E6" s="11" t="s">
        <v>314</v>
      </c>
    </row>
    <row r="7" spans="1:5" s="6" customFormat="1" ht="25.5">
      <c r="A7" s="40"/>
      <c r="B7" s="41" t="s">
        <v>269</v>
      </c>
      <c r="C7" s="41"/>
      <c r="D7" s="46"/>
      <c r="E7" s="48"/>
    </row>
    <row r="8" spans="1:5" s="6" customFormat="1" ht="51.75">
      <c r="A8" s="4"/>
      <c r="B8" s="42" t="s">
        <v>270</v>
      </c>
      <c r="C8" s="42"/>
      <c r="D8" s="47">
        <v>0.14000000000000001</v>
      </c>
      <c r="E8" s="57">
        <f>D8*627.2*12</f>
        <v>1053.6960000000004</v>
      </c>
    </row>
    <row r="9" spans="1:5" s="6" customFormat="1" ht="39">
      <c r="A9" s="4"/>
      <c r="B9" s="42" t="s">
        <v>271</v>
      </c>
      <c r="C9" s="42"/>
      <c r="D9" s="47">
        <v>0.41</v>
      </c>
      <c r="E9" s="57">
        <f>D9*627.2*12</f>
        <v>3085.8239999999996</v>
      </c>
    </row>
    <row r="10" spans="1:5" s="6" customFormat="1" ht="39">
      <c r="A10" s="4"/>
      <c r="B10" s="42" t="s">
        <v>272</v>
      </c>
      <c r="C10" s="42"/>
      <c r="D10" s="47">
        <v>2.48</v>
      </c>
      <c r="E10" s="57">
        <f>D10*627.2*12</f>
        <v>18665.472000000002</v>
      </c>
    </row>
    <row r="11" spans="1:5" s="6" customFormat="1" ht="51.75">
      <c r="A11" s="4"/>
      <c r="B11" s="42" t="s">
        <v>273</v>
      </c>
      <c r="C11" s="42"/>
      <c r="D11" s="47">
        <v>0.41</v>
      </c>
      <c r="E11" s="57">
        <f>D11*627.2*12</f>
        <v>3085.8239999999996</v>
      </c>
    </row>
    <row r="12" spans="1:5" s="6" customFormat="1" ht="39">
      <c r="A12" s="4"/>
      <c r="B12" s="43" t="s">
        <v>274</v>
      </c>
      <c r="C12" s="43"/>
      <c r="D12" s="47"/>
      <c r="E12" s="49"/>
    </row>
    <row r="13" spans="1:5" s="6" customFormat="1" ht="64.5">
      <c r="A13" s="29"/>
      <c r="B13" s="44" t="s">
        <v>275</v>
      </c>
      <c r="C13" s="44"/>
      <c r="D13" s="47">
        <v>0.16</v>
      </c>
      <c r="E13" s="57">
        <f>D13*627.2*12</f>
        <v>1204.2240000000002</v>
      </c>
    </row>
    <row r="14" spans="1:5" s="6" customFormat="1" ht="63.75">
      <c r="A14" s="29"/>
      <c r="B14" s="44" t="s">
        <v>276</v>
      </c>
      <c r="C14" s="44"/>
      <c r="D14" s="47" t="s">
        <v>298</v>
      </c>
      <c r="E14" s="47" t="s">
        <v>298</v>
      </c>
    </row>
    <row r="15" spans="1:5" s="6" customFormat="1" ht="39">
      <c r="A15" s="29"/>
      <c r="B15" s="44" t="s">
        <v>277</v>
      </c>
      <c r="C15" s="44"/>
      <c r="D15" s="47">
        <v>0.43</v>
      </c>
      <c r="E15" s="57">
        <f t="shared" ref="E15:E24" si="0">D15*627.2*12</f>
        <v>3236.3520000000003</v>
      </c>
    </row>
    <row r="16" spans="1:5" ht="77.25">
      <c r="A16" s="45"/>
      <c r="B16" s="44" t="s">
        <v>278</v>
      </c>
      <c r="C16" s="44"/>
      <c r="D16" s="47">
        <v>0.31</v>
      </c>
      <c r="E16" s="57">
        <f t="shared" si="0"/>
        <v>2333.1840000000002</v>
      </c>
    </row>
    <row r="17" spans="1:5" ht="51.75">
      <c r="A17" s="45"/>
      <c r="B17" s="44" t="s">
        <v>279</v>
      </c>
      <c r="C17" s="44"/>
      <c r="D17" s="47">
        <v>0.31</v>
      </c>
      <c r="E17" s="57">
        <f t="shared" si="0"/>
        <v>2333.1840000000002</v>
      </c>
    </row>
    <row r="18" spans="1:5" ht="90">
      <c r="A18" s="45"/>
      <c r="B18" s="44" t="s">
        <v>280</v>
      </c>
      <c r="C18" s="44"/>
      <c r="D18" s="47">
        <v>1.45</v>
      </c>
      <c r="E18" s="57">
        <f t="shared" si="0"/>
        <v>10913.28</v>
      </c>
    </row>
    <row r="19" spans="1:5" ht="77.25">
      <c r="A19" s="45"/>
      <c r="B19" s="44" t="s">
        <v>281</v>
      </c>
      <c r="C19" s="44"/>
      <c r="D19" s="47">
        <v>0.43</v>
      </c>
      <c r="E19" s="57">
        <f t="shared" si="0"/>
        <v>3236.3520000000003</v>
      </c>
    </row>
    <row r="20" spans="1:5" ht="77.25">
      <c r="A20" s="45"/>
      <c r="B20" s="44" t="s">
        <v>282</v>
      </c>
      <c r="C20" s="44"/>
      <c r="D20" s="47">
        <v>0.53</v>
      </c>
      <c r="E20" s="57">
        <f t="shared" si="0"/>
        <v>3988.9920000000006</v>
      </c>
    </row>
    <row r="21" spans="1:5" ht="51.75">
      <c r="A21" s="45"/>
      <c r="B21" s="44" t="s">
        <v>283</v>
      </c>
      <c r="C21" s="44"/>
      <c r="D21" s="47">
        <v>0.16</v>
      </c>
      <c r="E21" s="57">
        <f t="shared" si="0"/>
        <v>1204.2240000000002</v>
      </c>
    </row>
    <row r="22" spans="1:5" ht="39">
      <c r="A22" s="45"/>
      <c r="B22" s="44" t="s">
        <v>284</v>
      </c>
      <c r="C22" s="44"/>
      <c r="D22" s="47">
        <v>7.0000000000000007E-2</v>
      </c>
      <c r="E22" s="57">
        <f t="shared" si="0"/>
        <v>526.84800000000018</v>
      </c>
    </row>
    <row r="23" spans="1:5" ht="39">
      <c r="A23" s="45"/>
      <c r="B23" s="44" t="s">
        <v>285</v>
      </c>
      <c r="C23" s="44"/>
      <c r="D23" s="47">
        <v>0.16</v>
      </c>
      <c r="E23" s="57">
        <f t="shared" si="0"/>
        <v>1204.2240000000002</v>
      </c>
    </row>
    <row r="24" spans="1:5" ht="64.5">
      <c r="A24" s="45"/>
      <c r="B24" s="44" t="s">
        <v>286</v>
      </c>
      <c r="C24" s="44"/>
      <c r="D24" s="47">
        <v>0.35</v>
      </c>
      <c r="E24" s="57">
        <f t="shared" si="0"/>
        <v>2634.2400000000002</v>
      </c>
    </row>
    <row r="25" spans="1:5" ht="64.5">
      <c r="A25" s="45"/>
      <c r="B25" s="44" t="s">
        <v>287</v>
      </c>
      <c r="C25" s="44"/>
      <c r="D25" s="47" t="s">
        <v>298</v>
      </c>
      <c r="E25" s="47" t="s">
        <v>298</v>
      </c>
    </row>
    <row r="26" spans="1:5" ht="153.75">
      <c r="A26" s="45"/>
      <c r="B26" s="44" t="s">
        <v>288</v>
      </c>
      <c r="C26" s="44"/>
      <c r="D26" s="47">
        <v>3.57</v>
      </c>
      <c r="E26" s="57">
        <f>D26*627.2*12</f>
        <v>26869.248000000003</v>
      </c>
    </row>
    <row r="27" spans="1:5" ht="39">
      <c r="A27" s="45"/>
      <c r="B27" s="42" t="s">
        <v>289</v>
      </c>
      <c r="C27" s="42"/>
      <c r="D27" s="47" t="s">
        <v>298</v>
      </c>
      <c r="E27" s="47" t="s">
        <v>298</v>
      </c>
    </row>
    <row r="28" spans="1:5" ht="90">
      <c r="A28" s="45"/>
      <c r="B28" s="44" t="s">
        <v>290</v>
      </c>
      <c r="C28" s="44"/>
      <c r="D28" s="47">
        <v>1.1499999999999999</v>
      </c>
      <c r="E28" s="57">
        <f>D28*627.2*12</f>
        <v>8655.36</v>
      </c>
    </row>
    <row r="29" spans="1:5" ht="77.25">
      <c r="A29" s="45"/>
      <c r="B29" s="44" t="s">
        <v>291</v>
      </c>
      <c r="C29" s="44"/>
      <c r="D29" s="47">
        <v>0.46</v>
      </c>
      <c r="E29" s="57">
        <f>D29*627.2*12</f>
        <v>3462.1440000000007</v>
      </c>
    </row>
    <row r="30" spans="1:5" ht="51.75">
      <c r="A30" s="45"/>
      <c r="B30" s="44" t="s">
        <v>292</v>
      </c>
      <c r="C30" s="44"/>
      <c r="D30" s="47" t="s">
        <v>298</v>
      </c>
      <c r="E30" s="47" t="s">
        <v>298</v>
      </c>
    </row>
    <row r="31" spans="1:5" ht="26.25">
      <c r="A31" s="45"/>
      <c r="B31" s="42" t="s">
        <v>293</v>
      </c>
      <c r="C31" s="42"/>
      <c r="D31" s="47">
        <v>4.2699999999999996</v>
      </c>
      <c r="E31" s="57">
        <f>D31*627.2*12</f>
        <v>32137.727999999996</v>
      </c>
    </row>
    <row r="32" spans="1:5" ht="26.25">
      <c r="A32" s="45"/>
      <c r="B32" s="44" t="s">
        <v>294</v>
      </c>
      <c r="C32" s="44"/>
      <c r="D32" s="47" t="s">
        <v>298</v>
      </c>
      <c r="E32" s="47" t="s">
        <v>298</v>
      </c>
    </row>
    <row r="33" spans="1:5" ht="26.25">
      <c r="A33" s="45"/>
      <c r="B33" s="42" t="s">
        <v>295</v>
      </c>
      <c r="C33" s="42"/>
      <c r="D33" s="47" t="s">
        <v>298</v>
      </c>
      <c r="E33" s="47" t="s">
        <v>298</v>
      </c>
    </row>
    <row r="34" spans="1:5" ht="51.75">
      <c r="A34" s="45"/>
      <c r="B34" s="44" t="s">
        <v>296</v>
      </c>
      <c r="C34" s="44"/>
      <c r="D34" s="47">
        <v>0.31</v>
      </c>
      <c r="E34" s="57">
        <f>D34*627.2*12</f>
        <v>2333.1840000000002</v>
      </c>
    </row>
    <row r="35" spans="1:5" ht="64.5">
      <c r="A35" s="45"/>
      <c r="B35" s="44" t="s">
        <v>297</v>
      </c>
      <c r="C35" s="44"/>
      <c r="D35" s="47">
        <v>1.26</v>
      </c>
      <c r="E35" s="57">
        <f>D35*627.2*12</f>
        <v>9483.264000000001</v>
      </c>
    </row>
    <row r="36" spans="1:5">
      <c r="A36" s="45"/>
      <c r="B36" s="45" t="s">
        <v>301</v>
      </c>
      <c r="C36" s="45"/>
      <c r="D36" s="45"/>
      <c r="E36" s="39">
        <f>SUM(E8:E35)</f>
        <v>141646.848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16" workbookViewId="0">
      <selection activeCell="C19" sqref="C19"/>
    </sheetView>
  </sheetViews>
  <sheetFormatPr defaultRowHeight="15.75"/>
  <cols>
    <col min="1" max="1" width="4.28515625" style="1" customWidth="1"/>
    <col min="2" max="2" width="45" style="1" customWidth="1"/>
    <col min="3" max="3" width="7.85546875" style="1" customWidth="1"/>
    <col min="4" max="7" width="25.7109375" style="1" customWidth="1"/>
    <col min="8" max="16384" width="9.140625" style="1"/>
  </cols>
  <sheetData>
    <row r="1" spans="1:7" ht="34.5" customHeight="1">
      <c r="A1" s="68" t="s">
        <v>106</v>
      </c>
      <c r="B1" s="68"/>
      <c r="C1" s="68"/>
      <c r="D1" s="68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43516</v>
      </c>
      <c r="E4" s="20">
        <f>D4</f>
        <v>43516</v>
      </c>
      <c r="F4" s="20">
        <f>D4</f>
        <v>43516</v>
      </c>
      <c r="G4" s="20">
        <f>D4</f>
        <v>43516</v>
      </c>
    </row>
    <row r="5" spans="1:7" s="6" customFormat="1" ht="20.100000000000001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47.25">
      <c r="A6" s="4" t="s">
        <v>10</v>
      </c>
      <c r="B6" s="7" t="s">
        <v>219</v>
      </c>
      <c r="C6" s="5" t="s">
        <v>5</v>
      </c>
      <c r="D6" s="5" t="s">
        <v>223</v>
      </c>
      <c r="E6" s="5" t="s">
        <v>223</v>
      </c>
      <c r="F6" s="5" t="s">
        <v>340</v>
      </c>
      <c r="G6" s="5" t="s">
        <v>223</v>
      </c>
    </row>
    <row r="7" spans="1:7" s="6" customFormat="1" ht="20.100000000000001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230</v>
      </c>
      <c r="G7" s="5" t="s">
        <v>216</v>
      </c>
    </row>
    <row r="8" spans="1:7" s="6" customFormat="1" ht="47.25">
      <c r="A8" s="4" t="s">
        <v>12</v>
      </c>
      <c r="B8" s="3" t="s">
        <v>220</v>
      </c>
      <c r="C8" s="5" t="s">
        <v>25</v>
      </c>
      <c r="D8" s="28">
        <v>50.76</v>
      </c>
      <c r="E8" s="28">
        <v>48.41</v>
      </c>
      <c r="F8" s="28">
        <v>4.7699999999999996</v>
      </c>
      <c r="G8" s="28">
        <v>1452.6</v>
      </c>
    </row>
    <row r="9" spans="1:7" s="6" customFormat="1" ht="47.25">
      <c r="A9" s="4" t="s">
        <v>131</v>
      </c>
      <c r="B9" s="3" t="s">
        <v>224</v>
      </c>
      <c r="C9" s="5" t="s">
        <v>5</v>
      </c>
      <c r="D9" s="5"/>
      <c r="E9" s="5"/>
      <c r="F9" s="5" t="s">
        <v>338</v>
      </c>
      <c r="G9" s="5"/>
    </row>
    <row r="10" spans="1:7" s="6" customFormat="1" ht="35.1" customHeight="1">
      <c r="A10" s="4" t="s">
        <v>132</v>
      </c>
      <c r="B10" s="7" t="s">
        <v>100</v>
      </c>
      <c r="C10" s="5" t="s">
        <v>5</v>
      </c>
      <c r="D10" s="5" t="s">
        <v>225</v>
      </c>
      <c r="E10" s="5" t="s">
        <v>225</v>
      </c>
      <c r="F10" s="5" t="s">
        <v>226</v>
      </c>
      <c r="G10" s="5" t="s">
        <v>227</v>
      </c>
    </row>
    <row r="11" spans="1:7" s="6" customFormat="1" ht="35.1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228</v>
      </c>
      <c r="E12" s="5" t="s">
        <v>228</v>
      </c>
      <c r="F12" s="5" t="s">
        <v>229</v>
      </c>
      <c r="G12" s="5" t="s">
        <v>232</v>
      </c>
    </row>
    <row r="13" spans="1:7" s="6" customFormat="1" ht="20.100000000000001" customHeight="1">
      <c r="A13" s="4" t="s">
        <v>139</v>
      </c>
      <c r="B13" s="7" t="s">
        <v>103</v>
      </c>
      <c r="C13" s="5" t="s">
        <v>5</v>
      </c>
      <c r="D13" s="20">
        <v>43282</v>
      </c>
      <c r="E13" s="20">
        <f>D13</f>
        <v>43282</v>
      </c>
      <c r="F13" s="20">
        <f>D13</f>
        <v>43282</v>
      </c>
      <c r="G13" s="20">
        <f>D13</f>
        <v>43282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4.6040000000000001</v>
      </c>
      <c r="E14" s="5">
        <v>4.6040000000000001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72" t="s">
        <v>105</v>
      </c>
      <c r="B16" s="73"/>
      <c r="C16" s="73"/>
      <c r="D16" s="74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231</v>
      </c>
      <c r="E17" s="5" t="s">
        <v>231</v>
      </c>
      <c r="F17" s="5" t="s">
        <v>233</v>
      </c>
      <c r="G17" s="5"/>
    </row>
  </sheetData>
  <mergeCells count="2">
    <mergeCell ref="A1:D1"/>
    <mergeCell ref="A16:D16"/>
  </mergeCells>
  <phoneticPr fontId="6" type="noConversion"/>
  <pageMargins left="0.7" right="0.7" top="0.31" bottom="0.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75" t="s">
        <v>111</v>
      </c>
      <c r="B1" s="75"/>
      <c r="C1" s="75"/>
      <c r="D1" s="75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237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238</v>
      </c>
      <c r="C6" s="5" t="s">
        <v>5</v>
      </c>
      <c r="D6" s="5"/>
    </row>
    <row r="7" spans="1:4" s="6" customFormat="1" ht="47.25">
      <c r="A7" s="4" t="s">
        <v>11</v>
      </c>
      <c r="B7" s="7" t="s">
        <v>239</v>
      </c>
      <c r="C7" s="5" t="s">
        <v>7</v>
      </c>
      <c r="D7" s="5"/>
    </row>
    <row r="8" spans="1:4" s="6" customFormat="1" ht="51" customHeight="1">
      <c r="A8" s="70" t="s">
        <v>171</v>
      </c>
      <c r="B8" s="70"/>
      <c r="C8" s="70"/>
      <c r="D8" s="70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8" sqref="G8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71" t="s">
        <v>116</v>
      </c>
      <c r="B1" s="71"/>
      <c r="C1" s="71"/>
      <c r="D1" s="71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70" t="s">
        <v>112</v>
      </c>
      <c r="B5" s="70"/>
      <c r="C5" s="70"/>
      <c r="D5" s="70"/>
    </row>
    <row r="6" spans="1:4" ht="47.25">
      <c r="A6" s="4" t="s">
        <v>9</v>
      </c>
      <c r="B6" s="3" t="s">
        <v>113</v>
      </c>
      <c r="C6" s="5" t="s">
        <v>5</v>
      </c>
      <c r="D6" s="5" t="s">
        <v>234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235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236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71" t="s">
        <v>119</v>
      </c>
      <c r="B1" s="71"/>
      <c r="C1" s="71"/>
      <c r="D1" s="71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opLeftCell="A37" workbookViewId="0">
      <selection activeCell="D24" sqref="D24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8" t="s">
        <v>174</v>
      </c>
      <c r="B1" s="68"/>
      <c r="C1" s="68"/>
      <c r="D1" s="68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67" t="s">
        <v>175</v>
      </c>
      <c r="B7" s="67"/>
      <c r="C7" s="67"/>
      <c r="D7" s="67"/>
    </row>
    <row r="8" spans="1:4" s="6" customFormat="1" ht="31.5">
      <c r="A8" s="3" t="s">
        <v>129</v>
      </c>
      <c r="B8" s="3" t="s">
        <v>240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241</v>
      </c>
      <c r="C10" s="5" t="s">
        <v>25</v>
      </c>
      <c r="D10" s="53">
        <v>89311.17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192687.77</v>
      </c>
    </row>
    <row r="12" spans="1:4" s="6" customFormat="1" ht="20.100000000000001" customHeight="1">
      <c r="A12" s="4" t="s">
        <v>15</v>
      </c>
      <c r="B12" s="31" t="s">
        <v>243</v>
      </c>
      <c r="C12" s="5" t="s">
        <v>25</v>
      </c>
      <c r="D12" s="28"/>
    </row>
    <row r="13" spans="1:4" s="6" customFormat="1" ht="20.100000000000001" customHeight="1">
      <c r="A13" s="4" t="s">
        <v>16</v>
      </c>
      <c r="B13" s="31" t="s">
        <v>244</v>
      </c>
      <c r="C13" s="5" t="s">
        <v>25</v>
      </c>
      <c r="D13" s="28"/>
    </row>
    <row r="14" spans="1:4" s="6" customFormat="1" ht="20.100000000000001" customHeight="1">
      <c r="A14" s="4" t="s">
        <v>17</v>
      </c>
      <c r="B14" s="31" t="s">
        <v>242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193303.47</v>
      </c>
    </row>
    <row r="16" spans="1:4" s="6" customFormat="1" ht="31.5">
      <c r="A16" s="4" t="s">
        <v>19</v>
      </c>
      <c r="B16" s="31" t="s">
        <v>245</v>
      </c>
      <c r="C16" s="5" t="s">
        <v>25</v>
      </c>
      <c r="D16" s="53">
        <f>D15</f>
        <v>193303.47</v>
      </c>
    </row>
    <row r="17" spans="1:4" s="6" customFormat="1" ht="31.5">
      <c r="A17" s="4" t="s">
        <v>20</v>
      </c>
      <c r="B17" s="31" t="s">
        <v>246</v>
      </c>
      <c r="C17" s="5" t="s">
        <v>25</v>
      </c>
      <c r="D17" s="28">
        <v>0</v>
      </c>
    </row>
    <row r="18" spans="1:4" s="6" customFormat="1" ht="20.100000000000001" customHeight="1">
      <c r="A18" s="4" t="s">
        <v>21</v>
      </c>
      <c r="B18" s="31" t="s">
        <v>247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248</v>
      </c>
      <c r="C19" s="5" t="s">
        <v>25</v>
      </c>
      <c r="D19" s="28">
        <v>0</v>
      </c>
    </row>
    <row r="20" spans="1:4" s="6" customFormat="1" ht="20.100000000000001" customHeight="1">
      <c r="A20" s="4" t="s">
        <v>23</v>
      </c>
      <c r="B20" s="31" t="s">
        <v>249</v>
      </c>
      <c r="C20" s="5" t="s">
        <v>25</v>
      </c>
      <c r="D20" s="28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28">
        <f>D8+D9+D15</f>
        <v>193303.47</v>
      </c>
    </row>
    <row r="22" spans="1:4" s="6" customFormat="1" ht="31.5">
      <c r="A22" s="4" t="s">
        <v>147</v>
      </c>
      <c r="B22" s="18" t="s">
        <v>250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251</v>
      </c>
      <c r="C23" s="5" t="s">
        <v>25</v>
      </c>
      <c r="D23" s="28">
        <v>0</v>
      </c>
    </row>
    <row r="24" spans="1:4" s="6" customFormat="1" ht="31.5">
      <c r="A24" s="4" t="s">
        <v>149</v>
      </c>
      <c r="B24" s="9" t="s">
        <v>253</v>
      </c>
      <c r="C24" s="5" t="s">
        <v>25</v>
      </c>
      <c r="D24" s="53">
        <f>D10+D11-D15</f>
        <v>88695.47</v>
      </c>
    </row>
    <row r="25" spans="1:4" s="6" customFormat="1" ht="36" customHeight="1">
      <c r="A25" s="72" t="s">
        <v>200</v>
      </c>
      <c r="B25" s="73"/>
      <c r="C25" s="73"/>
      <c r="D25" s="74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>
      <c r="A29" s="4" t="s">
        <v>165</v>
      </c>
      <c r="B29" s="9" t="s">
        <v>180</v>
      </c>
      <c r="C29" s="8" t="s">
        <v>25</v>
      </c>
      <c r="D29" s="37"/>
    </row>
    <row r="30" spans="1:4" s="6" customFormat="1">
      <c r="A30" s="72" t="s">
        <v>125</v>
      </c>
      <c r="B30" s="73"/>
      <c r="C30" s="73"/>
      <c r="D30" s="74"/>
    </row>
    <row r="31" spans="1:4" s="6" customFormat="1" ht="31.5">
      <c r="A31" s="4" t="s">
        <v>166</v>
      </c>
      <c r="B31" s="9" t="s">
        <v>240</v>
      </c>
      <c r="C31" s="8" t="s">
        <v>25</v>
      </c>
      <c r="D31" s="55">
        <v>0</v>
      </c>
    </row>
    <row r="32" spans="1:4" s="6" customFormat="1" ht="31.5">
      <c r="A32" s="4" t="s">
        <v>181</v>
      </c>
      <c r="B32" s="9" t="s">
        <v>257</v>
      </c>
      <c r="C32" s="8" t="s">
        <v>25</v>
      </c>
      <c r="D32" s="55">
        <v>0</v>
      </c>
    </row>
    <row r="33" spans="1:4" s="6" customFormat="1" ht="30" customHeight="1">
      <c r="A33" s="3" t="s">
        <v>182</v>
      </c>
      <c r="B33" s="3" t="s">
        <v>241</v>
      </c>
      <c r="C33" s="8" t="s">
        <v>25</v>
      </c>
      <c r="D33" s="55">
        <v>61652.33</v>
      </c>
    </row>
    <row r="34" spans="1:4" s="6" customFormat="1" ht="31.5">
      <c r="A34" s="4" t="s">
        <v>184</v>
      </c>
      <c r="B34" s="18" t="s">
        <v>250</v>
      </c>
      <c r="C34" s="8" t="s">
        <v>25</v>
      </c>
      <c r="D34" s="55">
        <v>0</v>
      </c>
    </row>
    <row r="35" spans="1:4" s="6" customFormat="1" ht="31.5">
      <c r="A35" s="4" t="s">
        <v>189</v>
      </c>
      <c r="B35" s="18" t="s">
        <v>251</v>
      </c>
      <c r="C35" s="8" t="s">
        <v>25</v>
      </c>
      <c r="D35" s="55">
        <v>0</v>
      </c>
    </row>
    <row r="36" spans="1:4" s="6" customFormat="1" ht="31.5">
      <c r="A36" s="4" t="s">
        <v>190</v>
      </c>
      <c r="B36" s="18" t="s">
        <v>253</v>
      </c>
      <c r="C36" s="8" t="s">
        <v>25</v>
      </c>
      <c r="D36" s="64">
        <f>D43</f>
        <v>47259.450000000004</v>
      </c>
    </row>
    <row r="37" spans="1:4" s="6" customFormat="1" ht="37.5" customHeight="1">
      <c r="A37" s="72" t="s">
        <v>183</v>
      </c>
      <c r="B37" s="73"/>
      <c r="C37" s="73"/>
      <c r="D37" s="74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 t="s">
        <v>324</v>
      </c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258</v>
      </c>
      <c r="C40" s="5" t="s">
        <v>104</v>
      </c>
      <c r="D40" s="64"/>
    </row>
    <row r="41" spans="1:4" s="6" customFormat="1">
      <c r="A41" s="4" t="s">
        <v>194</v>
      </c>
      <c r="B41" s="9" t="s">
        <v>185</v>
      </c>
      <c r="C41" s="5" t="s">
        <v>25</v>
      </c>
      <c r="D41" s="55">
        <v>47318.02</v>
      </c>
    </row>
    <row r="42" spans="1:4" s="6" customFormat="1">
      <c r="A42" s="4" t="s">
        <v>195</v>
      </c>
      <c r="B42" s="9" t="s">
        <v>186</v>
      </c>
      <c r="C42" s="5" t="s">
        <v>25</v>
      </c>
      <c r="D42" s="55">
        <v>61710.9</v>
      </c>
    </row>
    <row r="43" spans="1:4" s="6" customFormat="1">
      <c r="A43" s="4" t="s">
        <v>196</v>
      </c>
      <c r="B43" s="18" t="s">
        <v>252</v>
      </c>
      <c r="C43" s="8" t="s">
        <v>25</v>
      </c>
      <c r="D43" s="64">
        <f>D33+D41-D42</f>
        <v>47259.450000000004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64">
        <v>46977.19</v>
      </c>
    </row>
    <row r="45" spans="1:4" s="6" customFormat="1" ht="31.5">
      <c r="A45" s="4" t="s">
        <v>198</v>
      </c>
      <c r="B45" s="19" t="s">
        <v>259</v>
      </c>
      <c r="C45" s="8" t="s">
        <v>25</v>
      </c>
      <c r="D45" s="64">
        <v>46977.19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260</v>
      </c>
      <c r="C47" s="8" t="s">
        <v>25</v>
      </c>
      <c r="D47" s="55">
        <v>0</v>
      </c>
    </row>
    <row r="48" spans="1:4" s="6" customFormat="1" ht="37.5" customHeight="1">
      <c r="A48" s="72" t="s">
        <v>200</v>
      </c>
      <c r="B48" s="73"/>
      <c r="C48" s="73"/>
      <c r="D48" s="74"/>
    </row>
    <row r="49" spans="1:4" s="6" customFormat="1">
      <c r="A49" s="3" t="s">
        <v>202</v>
      </c>
      <c r="B49" s="3" t="s">
        <v>177</v>
      </c>
      <c r="C49" s="8" t="s">
        <v>6</v>
      </c>
      <c r="D49" s="36"/>
    </row>
    <row r="50" spans="1:4" s="6" customFormat="1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6" t="s">
        <v>261</v>
      </c>
      <c r="B53" s="77"/>
      <c r="C53" s="77"/>
      <c r="D53" s="78"/>
    </row>
    <row r="54" spans="1:4" ht="31.5">
      <c r="A54" s="32" t="s">
        <v>262</v>
      </c>
      <c r="B54" s="33" t="s">
        <v>263</v>
      </c>
      <c r="C54" s="34" t="s">
        <v>6</v>
      </c>
      <c r="D54" s="38"/>
    </row>
    <row r="55" spans="1:4">
      <c r="A55" s="32" t="s">
        <v>264</v>
      </c>
      <c r="B55" s="33" t="s">
        <v>203</v>
      </c>
      <c r="C55" s="34" t="s">
        <v>6</v>
      </c>
      <c r="D55" s="38"/>
    </row>
    <row r="56" spans="1:4" ht="31.5">
      <c r="A56" s="32" t="s">
        <v>265</v>
      </c>
      <c r="B56" s="33" t="s">
        <v>266</v>
      </c>
      <c r="C56" s="34" t="s">
        <v>25</v>
      </c>
      <c r="D56" s="39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2018-03-01T11:59:20Z</cp:lastPrinted>
  <dcterms:created xsi:type="dcterms:W3CDTF">2006-09-16T00:00:00Z</dcterms:created>
  <dcterms:modified xsi:type="dcterms:W3CDTF">2019-02-14T12:34:47Z</dcterms:modified>
</cp:coreProperties>
</file>